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4800" yWindow="65521" windowWidth="20730" windowHeight="9345" tabRatio="931" activeTab="0"/>
  </bookViews>
  <sheets>
    <sheet name="トップページ" sheetId="1" r:id="rId1"/>
    <sheet name="高総体ｴﾝﾄﾘｰ変更" sheetId="2" state="veryHidden" r:id="rId2"/>
    <sheet name="高総体登録変更" sheetId="3" state="hidden" r:id="rId3"/>
    <sheet name="チームエントリー申請書" sheetId="4" r:id="rId4"/>
    <sheet name="選手等エントリー申請書" sheetId="5" r:id="rId5"/>
    <sheet name="チーム情報変更届＆追加・移籍・抹消届" sheetId="6" r:id="rId6"/>
    <sheet name="登録外選手エントリー届" sheetId="7" r:id="rId7"/>
    <sheet name="ASPA宿泊申込書" sheetId="8" r:id="rId8"/>
    <sheet name="選手交代カード" sheetId="9" r:id="rId9"/>
    <sheet name="公式記録用紙" sheetId="10" r:id="rId10"/>
    <sheet name="審判報告書（表）" sheetId="11" r:id="rId11"/>
    <sheet name="審判報告書（重要報告）" sheetId="12" r:id="rId12"/>
    <sheet name="選手データ" sheetId="13" r:id="rId13"/>
    <sheet name="ﾁｰﾑﾃﾞｰﾀ" sheetId="14" r:id="rId14"/>
  </sheets>
  <externalReferences>
    <externalReference r:id="rId17"/>
    <externalReference r:id="rId18"/>
    <externalReference r:id="rId19"/>
    <externalReference r:id="rId20"/>
    <externalReference r:id="rId21"/>
  </externalReferences>
  <definedNames>
    <definedName name="_____jun1">#REF!</definedName>
    <definedName name="_____jun2">#REF!</definedName>
    <definedName name="_____jun3">#REF!</definedName>
    <definedName name="____jun1">#REF!</definedName>
    <definedName name="____jun2">#REF!</definedName>
    <definedName name="____jun3">#REF!</definedName>
    <definedName name="___jun1">#REF!</definedName>
    <definedName name="___jun2">#REF!</definedName>
    <definedName name="___jun3">#REF!</definedName>
    <definedName name="__jun1">#REF!</definedName>
    <definedName name="__jun2">#REF!</definedName>
    <definedName name="__jun3">#REF!</definedName>
    <definedName name="_jun1">#REF!</definedName>
    <definedName name="_jun2">#REF!</definedName>
    <definedName name="_jun3">#REF!</definedName>
    <definedName name="_xlfn.SUMIFS" hidden="1">#NAME?</definedName>
    <definedName name="FESTIVAL">'[5]実施計画書'!$B$7:$AQ$56</definedName>
    <definedName name="gakunen" localSheetId="9">#REF!</definedName>
    <definedName name="gakunen" localSheetId="2">#REF!</definedName>
    <definedName name="gakunen" localSheetId="11">#REF!</definedName>
    <definedName name="gakunen" localSheetId="10">#REF!</definedName>
    <definedName name="gakunen" localSheetId="8">#REF!</definedName>
    <definedName name="gakunen">#REF!</definedName>
    <definedName name="gyou0_D">#REF!</definedName>
    <definedName name="gyou0D" localSheetId="9">#REF!</definedName>
    <definedName name="gyou0D" localSheetId="2">#REF!</definedName>
    <definedName name="gyou0D" localSheetId="11">#REF!</definedName>
    <definedName name="gyou0D" localSheetId="10">#REF!</definedName>
    <definedName name="gyou0D" localSheetId="8">#REF!</definedName>
    <definedName name="gyou0D">#REF!</definedName>
    <definedName name="heiseinendo" localSheetId="9">'[1]部員データ'!#REF!</definedName>
    <definedName name="heiseinendo" localSheetId="2">'[2]部員データ'!#REF!</definedName>
    <definedName name="heiseinendo" localSheetId="11">'[1]部員データ'!#REF!</definedName>
    <definedName name="heiseinendo" localSheetId="10">'[1]部員データ'!#REF!</definedName>
    <definedName name="heiseinendo" localSheetId="8">'[1]部員データ'!#REF!</definedName>
    <definedName name="heiseinendo">'選手データ'!#REF!</definedName>
    <definedName name="insotsu">#REF!</definedName>
    <definedName name="insotsuf">#REF!</definedName>
    <definedName name="insotsun">#REF!</definedName>
    <definedName name="iリーグ次年度申請" localSheetId="7">'ASPA宿泊申込書'!$A$1</definedName>
    <definedName name="iリーグ次年度申請" localSheetId="3">'チームエントリー申請書'!#REF!</definedName>
    <definedName name="iリーグ次年度申請">#REF!</definedName>
    <definedName name="iリーグ登録" localSheetId="5">'チーム情報変更届＆追加・移籍・抹消届'!$A$1</definedName>
    <definedName name="iリーグ登録" localSheetId="9">'[3]選手交代カード'!#REF!</definedName>
    <definedName name="iリーグ登録" localSheetId="11">'[3]選手交代カード'!#REF!</definedName>
    <definedName name="iリーグ登録" localSheetId="10">'[3]選手交代カード'!#REF!</definedName>
    <definedName name="iリーグ登録" localSheetId="8">'選手交代カード'!#REF!</definedName>
    <definedName name="iリーグ登録">#REF!</definedName>
    <definedName name="ｉﾘｰｸﾞ内容変更">'チーム情報変更届＆追加・移籍・抹消届'!$A$1</definedName>
    <definedName name="juken_ni_max">#REF!</definedName>
    <definedName name="kai">#REF!</definedName>
    <definedName name="kantoku">#REF!</definedName>
    <definedName name="kantokuf">#REF!</definedName>
    <definedName name="nen">#REF!</definedName>
    <definedName name="nendo">#REF!</definedName>
    <definedName name="ni_max">#REF!</definedName>
    <definedName name="_xlnm.Print_Area" localSheetId="7">'ASPA宿泊申込書'!$B$1:$Y$26</definedName>
    <definedName name="_xlnm.Print_Area" localSheetId="3">'チームエントリー申請書'!$B$1:$Y$29</definedName>
    <definedName name="_xlnm.Print_Area" localSheetId="5">'チーム情報変更届＆追加・移籍・抹消届'!$B$1:$Y$46</definedName>
    <definedName name="_xlnm.Print_Area" localSheetId="0">'トップページ'!$A$1:$AD$34</definedName>
    <definedName name="_xlnm.Print_Area" localSheetId="9">'公式記録用紙'!$A$2:$AE$80</definedName>
    <definedName name="_xlnm.Print_Area" localSheetId="1">'高総体ｴﾝﾄﾘｰ変更'!$B$2:$L$18</definedName>
    <definedName name="_xlnm.Print_Area" localSheetId="2">'高総体登録変更'!$B$2:$L$13</definedName>
    <definedName name="_xlnm.Print_Area" localSheetId="11">'審判報告書（重要報告）'!$B$2:$AC$41</definedName>
    <definedName name="_xlnm.Print_Area" localSheetId="10">'審判報告書（表）'!$A$2:$AB$44</definedName>
    <definedName name="_xlnm.Print_Area" localSheetId="12">'選手データ'!$B$1:$N$103</definedName>
    <definedName name="_xlnm.Print_Area" localSheetId="8">'選手交代カード'!$A$2:$AD$63</definedName>
    <definedName name="_xlnm.Print_Area" localSheetId="4">'選手等エントリー申請書'!$B$1:$Z$41</definedName>
    <definedName name="_xlnm.Print_Area" localSheetId="6">'登録外選手エントリー届'!$B$1:$W$19</definedName>
    <definedName name="retu_max_D">#REF!</definedName>
    <definedName name="retu0_D">#REF!</definedName>
    <definedName name="sort_retu1">#REF!</definedName>
    <definedName name="sort_retu2">#REF!</definedName>
    <definedName name="sort_retu3">#REF!</definedName>
    <definedName name="team1">#REF!</definedName>
    <definedName name="teiin_I">#REF!</definedName>
    <definedName name="teiin0_I">#REF!</definedName>
    <definedName name="キックオフ時刻">'[4]マッチデータ'!$E$6</definedName>
    <definedName name="トップページへ戻る">#REF!</definedName>
    <definedName name="ビジターチーム">'[4]受付メンバーデータ'!$T$2</definedName>
    <definedName name="ピッチ状態">'[4]マッチデータ'!$E$15</definedName>
    <definedName name="ピッチ表面">'[4]マッチデータ'!$E$14</definedName>
    <definedName name="ホームチーム">'[4]受付メンバーデータ'!$G$2</definedName>
    <definedName name="延長時間">'[4]マッチデータ'!$E$10</definedName>
    <definedName name="会場名">'[4]マッチデータ'!$E$4</definedName>
    <definedName name="回戦・節数">'[4]マッチデータ'!#REF!</definedName>
    <definedName name="観衆">'[4]マッチデータ'!$J$14</definedName>
    <definedName name="気温">'[4]マッチデータ'!$E$12</definedName>
    <definedName name="記録員">'[4]マッチデータ'!$J$11</definedName>
    <definedName name="県民体">#REF!</definedName>
    <definedName name="県民変更">#REF!</definedName>
    <definedName name="高総体">#REF!</definedName>
    <definedName name="高総体ｴﾝﾄﾘｰ変更" localSheetId="2">'高総体登録変更'!$A$1</definedName>
    <definedName name="高総体ｴﾝﾄﾘｰ変更">'高総体ｴﾝﾄﾘｰ変更'!$A$1</definedName>
    <definedName name="試合期日">'[4]マッチデータ'!$E$5</definedName>
    <definedName name="試合時間">'[4]マッチデータ'!$E$9</definedName>
    <definedName name="主審">'[4]マッチデータ'!$J$6</definedName>
    <definedName name="主審名">#REF!</definedName>
    <definedName name="新人">#REF!</definedName>
    <definedName name="新人ｴﾝﾄﾘｰ変更">#REF!</definedName>
    <definedName name="選手DATA">'選手データ'!$A$1</definedName>
    <definedName name="選手権１次">'選手等エントリー申請書'!$A$1</definedName>
    <definedName name="選手権１次ｴﾝﾄﾘｰ変更" localSheetId="6">'登録外選手エントリー届'!$A$1</definedName>
    <definedName name="選手権１次ｴﾝﾄﾘｰ変更">#REF!</definedName>
    <definedName name="選手権決勝">#REF!</definedName>
    <definedName name="選手権決勝ｴﾝﾄﾘｰ変更">'登録外選手エントリー届'!$A$1</definedName>
    <definedName name="選抜交流">#REF!</definedName>
    <definedName name="大会名">'[4]マッチデータ'!$E$3</definedName>
    <definedName name="第4の審判">'[4]マッチデータ'!$J$9</definedName>
    <definedName name="第4の審判員">#REF!</definedName>
    <definedName name="天候">'[4]マッチデータ'!$E$11</definedName>
    <definedName name="風">'[4]マッチデータ'!$E$13</definedName>
    <definedName name="副審１">'[4]マッチデータ'!$J$7</definedName>
    <definedName name="副審２">'[4]マッチデータ'!$J$8</definedName>
  </definedNames>
  <calcPr fullCalcOnLoad="1"/>
</workbook>
</file>

<file path=xl/sharedStrings.xml><?xml version="1.0" encoding="utf-8"?>
<sst xmlns="http://schemas.openxmlformats.org/spreadsheetml/2006/main" count="1668" uniqueCount="1171">
  <si>
    <t>県立大船渡東高等学校</t>
  </si>
  <si>
    <t>大船渡東</t>
  </si>
  <si>
    <t>県立釜石高等学校</t>
  </si>
  <si>
    <t>一関工業高等専門学校</t>
  </si>
  <si>
    <t>一関高専</t>
  </si>
  <si>
    <t>1種</t>
  </si>
  <si>
    <t>審　判　報　告　書</t>
  </si>
  <si>
    <t>大会名</t>
  </si>
  <si>
    <t>試合時間</t>
  </si>
  <si>
    <t>延長戦</t>
  </si>
  <si>
    <t>試合</t>
  </si>
  <si>
    <t>Ａ</t>
  </si>
  <si>
    <t>対</t>
  </si>
  <si>
    <t>Ｂ</t>
  </si>
  <si>
    <t>結果</t>
  </si>
  <si>
    <t>：</t>
  </si>
  <si>
    <t>（　：　）</t>
  </si>
  <si>
    <t>延</t>
  </si>
  <si>
    <t>（　：　）</t>
  </si>
  <si>
    <t>日時</t>
  </si>
  <si>
    <t>年</t>
  </si>
  <si>
    <t>月</t>
  </si>
  <si>
    <t>日</t>
  </si>
  <si>
    <t>時</t>
  </si>
  <si>
    <t>キックオフ</t>
  </si>
  <si>
    <t>場所</t>
  </si>
  <si>
    <t>所属</t>
  </si>
  <si>
    <t>副 審 １</t>
  </si>
  <si>
    <t>第4の審判</t>
  </si>
  <si>
    <t>副 審 ２</t>
  </si>
  <si>
    <t>競技場、用具の状態</t>
  </si>
  <si>
    <t>警　　告</t>
  </si>
  <si>
    <t>時　間</t>
  </si>
  <si>
    <t>チーム</t>
  </si>
  <si>
    <t>{(　)内に反ラ異繰遅距入去を記入し、具体的事由を記入する}</t>
  </si>
  <si>
    <t>（</t>
  </si>
  <si>
    <t>）</t>
  </si>
  <si>
    <t>退　　場</t>
  </si>
  <si>
    <t>（詳細は重要事項報告書に記入して提出する。但し警告2についてはこの報告書のみでよい。)</t>
  </si>
  <si>
    <t>{　不正、乱暴、つば、阻止（手）、阻止（他）、暴言、警告2　}</t>
  </si>
  <si>
    <t>その他の報告事項</t>
  </si>
  <si>
    <t>以上の通り報告いたします。</t>
  </si>
  <si>
    <t>月</t>
  </si>
  <si>
    <t>主審住所</t>
  </si>
  <si>
    <t>署名</t>
  </si>
  <si>
    <t>社団法人 岩手県サッカー協会長　殿</t>
  </si>
  <si>
    <t>審判報告書（表）</t>
  </si>
  <si>
    <t>審　判　報　告　書（重要事項）</t>
  </si>
  <si>
    <t>Ａ</t>
  </si>
  <si>
    <t>Ｂ</t>
  </si>
  <si>
    <t>退場、その他の重要事項についての詳細</t>
  </si>
  <si>
    <t>審判報告書（裏：重要報告）</t>
  </si>
  <si>
    <t>正</t>
  </si>
  <si>
    <t>副</t>
  </si>
  <si>
    <t>氏　　名</t>
  </si>
  <si>
    <t>背番号</t>
  </si>
  <si>
    <t>身長</t>
  </si>
  <si>
    <t>体重</t>
  </si>
  <si>
    <t>学年</t>
  </si>
  <si>
    <t>前所属チーム</t>
  </si>
  <si>
    <t>読取用氏名データ</t>
  </si>
  <si>
    <t>氏　　名</t>
  </si>
  <si>
    <t>新　　登　　録　　選　　手</t>
  </si>
  <si>
    <t>日本協会登録番号</t>
  </si>
  <si>
    <t>出身中</t>
  </si>
  <si>
    <t>生年月日</t>
  </si>
  <si>
    <t>所在地</t>
  </si>
  <si>
    <t>月</t>
  </si>
  <si>
    <t>日</t>
  </si>
  <si>
    <t>ＧＫ</t>
  </si>
  <si>
    <t>MF</t>
  </si>
  <si>
    <t>FW</t>
  </si>
  <si>
    <t>DF</t>
  </si>
  <si>
    <t>GK</t>
  </si>
  <si>
    <t>旧　登　録　選　手</t>
  </si>
  <si>
    <t>印</t>
  </si>
  <si>
    <t>1部</t>
  </si>
  <si>
    <t>2部</t>
  </si>
  <si>
    <t>年</t>
  </si>
  <si>
    <t>ふりがな</t>
  </si>
  <si>
    <t>引率責任者</t>
  </si>
  <si>
    <t>男子</t>
  </si>
  <si>
    <t>女子</t>
  </si>
  <si>
    <t>全日制</t>
  </si>
  <si>
    <t>種別</t>
  </si>
  <si>
    <t>編成</t>
  </si>
  <si>
    <t>上記の新登録選手は、本校在学生徒ですので標記大会に出場することを認め申し込みます。</t>
  </si>
  <si>
    <t>today関数</t>
  </si>
  <si>
    <t>year関数</t>
  </si>
  <si>
    <t>出身中学</t>
  </si>
  <si>
    <t>　サッカー競技登録変更用紙　</t>
  </si>
  <si>
    <t>ポジション</t>
  </si>
  <si>
    <t>身長　　　　ｃｍ</t>
  </si>
  <si>
    <t>体重　　　　ｋｇ</t>
  </si>
  <si>
    <t>学　校　名　　　：</t>
  </si>
  <si>
    <t>GK</t>
  </si>
  <si>
    <t>DF</t>
  </si>
  <si>
    <t>MF</t>
  </si>
  <si>
    <t>FW</t>
  </si>
  <si>
    <t>ポジションリスト</t>
  </si>
  <si>
    <t>選手の部員No</t>
  </si>
  <si>
    <t>ポジションリスト</t>
  </si>
  <si>
    <t>Month関数</t>
  </si>
  <si>
    <t>選抜交流</t>
  </si>
  <si>
    <t>day関数</t>
  </si>
  <si>
    <t>部員NO.</t>
  </si>
  <si>
    <t>高校選手権</t>
  </si>
  <si>
    <t>年度</t>
  </si>
  <si>
    <t>審判員資格リスト</t>
  </si>
  <si>
    <t>ポジションリスト</t>
  </si>
  <si>
    <t>GK</t>
  </si>
  <si>
    <t>DF</t>
  </si>
  <si>
    <t>MF</t>
  </si>
  <si>
    <t>FW</t>
  </si>
  <si>
    <t>男女別</t>
  </si>
  <si>
    <t>種別リスト</t>
  </si>
  <si>
    <t>男女別リスト</t>
  </si>
  <si>
    <t>定時制</t>
  </si>
  <si>
    <t>単位制</t>
  </si>
  <si>
    <t>通信制</t>
  </si>
  <si>
    <t>ふりがな</t>
  </si>
  <si>
    <t>NO</t>
  </si>
  <si>
    <r>
      <t>部員</t>
    </r>
    <r>
      <rPr>
        <b/>
        <sz val="11"/>
        <rFont val="Bodoni MT Black"/>
        <family val="1"/>
      </rPr>
      <t>NO</t>
    </r>
    <r>
      <rPr>
        <b/>
        <sz val="11"/>
        <rFont val="MS UI Gothic"/>
        <family val="3"/>
      </rPr>
      <t>　　　　　　　（年・組・番号）</t>
    </r>
  </si>
  <si>
    <t>ふりがな</t>
  </si>
  <si>
    <t>氏名</t>
  </si>
  <si>
    <t>記</t>
  </si>
  <si>
    <t>〒</t>
  </si>
  <si>
    <t>TEL：</t>
  </si>
  <si>
    <t>FAX：</t>
  </si>
  <si>
    <t>連絡先</t>
  </si>
  <si>
    <t>（２）</t>
  </si>
  <si>
    <t>（１）</t>
  </si>
  <si>
    <t>登録選手状況</t>
  </si>
  <si>
    <t>以上</t>
  </si>
  <si>
    <t>登録団体</t>
  </si>
  <si>
    <t>トップページへ戻る</t>
  </si>
  <si>
    <t>トップページに戻る</t>
  </si>
  <si>
    <t>選手DATA</t>
  </si>
  <si>
    <t>引率責任者</t>
  </si>
  <si>
    <t>正</t>
  </si>
  <si>
    <t>副</t>
  </si>
  <si>
    <t>シャツ</t>
  </si>
  <si>
    <t>ショーツ</t>
  </si>
  <si>
    <t>ストッキング</t>
  </si>
  <si>
    <t>久慈</t>
  </si>
  <si>
    <t>0194-55-2211</t>
  </si>
  <si>
    <t>0194-55-2861</t>
  </si>
  <si>
    <t>ｸｼﾞｺｳﾄｳｶﾞｯｺｳ</t>
  </si>
  <si>
    <t>028-0033</t>
  </si>
  <si>
    <t>大野</t>
  </si>
  <si>
    <t>2種</t>
  </si>
  <si>
    <t>高体連</t>
  </si>
  <si>
    <t>0194-77-2125.2638</t>
  </si>
  <si>
    <t>0194-77-2125</t>
  </si>
  <si>
    <t>ｵｵﾉｺｳﾄｳｶﾞｯｺｳ</t>
  </si>
  <si>
    <t>028-8802</t>
  </si>
  <si>
    <t>久慈工</t>
  </si>
  <si>
    <t>0194-78-2123</t>
  </si>
  <si>
    <t>0194-78-4190</t>
  </si>
  <si>
    <t>ｸｼﾞｺｳｷﾞｮｳｺｳﾄｳｶﾞｯｺｳ</t>
  </si>
  <si>
    <t>028-8201</t>
  </si>
  <si>
    <t>軽米</t>
  </si>
  <si>
    <t>0195-46-2751.2320</t>
  </si>
  <si>
    <t>0195-46-3928</t>
  </si>
  <si>
    <t>ｶﾙﾏｲｺｳﾄｳｶﾞｯｺｳ</t>
  </si>
  <si>
    <t>028-6302</t>
  </si>
  <si>
    <t>九戸郡軽米町軽米9－34－1</t>
  </si>
  <si>
    <t>福岡</t>
  </si>
  <si>
    <t>ﾌｸｵｶｺｳﾄｳｶﾞｯｺｳ</t>
  </si>
  <si>
    <t>二戸市福岡字上平10</t>
  </si>
  <si>
    <t>福岡工</t>
  </si>
  <si>
    <t>0195-23-3315</t>
  </si>
  <si>
    <t>0195-23-3316</t>
  </si>
  <si>
    <t>ﾌｸｵｶｺｳｷﾞｮｳｺｳﾄｳｶﾞｯｺｳ</t>
  </si>
  <si>
    <t>028-6103</t>
  </si>
  <si>
    <t>二戸市石切所字火行塚2－1</t>
  </si>
  <si>
    <t>沼宮内</t>
  </si>
  <si>
    <t>0195-62-2388.2334</t>
  </si>
  <si>
    <t>0195-62-3203</t>
  </si>
  <si>
    <t>ﾇﾏｸﾅｲｺｳﾄｳｶﾞｯｺｳ</t>
  </si>
  <si>
    <t>028-4307</t>
  </si>
  <si>
    <t>岩手郡岩手町大字五日市10－4</t>
  </si>
  <si>
    <t>葛巻</t>
  </si>
  <si>
    <t>0195-66-2624.2253</t>
  </si>
  <si>
    <t>0195-66-2624</t>
  </si>
  <si>
    <t>ｸｽﾞﾏｷｺｳﾄｳｶﾞｯｺｳ</t>
  </si>
  <si>
    <t>028-5402</t>
  </si>
  <si>
    <t>岩手郡葛巻町葛巻5－178－1</t>
  </si>
  <si>
    <t>平舘</t>
  </si>
  <si>
    <t>0195-74-3740</t>
  </si>
  <si>
    <t>ﾀｲﾗﾀﾞﾃｺｳﾄｳｶﾞｯｺｳ</t>
  </si>
  <si>
    <t>028-7405</t>
  </si>
  <si>
    <t>雫石</t>
  </si>
  <si>
    <t>019-692-3254</t>
  </si>
  <si>
    <t>019-692-1824</t>
  </si>
  <si>
    <t>ｼｽﾞｸｲｼｺｳﾄｳｶﾞｯｺｳ</t>
  </si>
  <si>
    <t>020-0544</t>
  </si>
  <si>
    <t>岩手郡雫石町36字柿木36－1</t>
  </si>
  <si>
    <t>盛岡一</t>
  </si>
  <si>
    <t>019-623-4491</t>
  </si>
  <si>
    <t>019-654-4227</t>
  </si>
  <si>
    <t>ﾓﾘｵｶﾀﾞｲｲﾁｺｳﾄｳｶﾞｯｺｳ</t>
  </si>
  <si>
    <t>020-8515</t>
  </si>
  <si>
    <t>盛岡三</t>
  </si>
  <si>
    <t>019-661-1735.1736</t>
  </si>
  <si>
    <t>019-661-5409</t>
  </si>
  <si>
    <t>ﾓﾘｵｶﾀﾞｲｻﾝｺｳﾄｳｶﾞｯｺｳ</t>
  </si>
  <si>
    <t>020-0114</t>
  </si>
  <si>
    <t>盛岡市高松4－17－16</t>
  </si>
  <si>
    <t>盛岡四</t>
  </si>
  <si>
    <t>019-636-0742</t>
  </si>
  <si>
    <t>019-636-4421</t>
  </si>
  <si>
    <t>ﾓﾘｵｶﾀﾞｲｼｺｳﾄｳｶﾞｯｺｳ</t>
  </si>
  <si>
    <t>020-0835</t>
  </si>
  <si>
    <t>盛岡市津志田26－17－1</t>
  </si>
  <si>
    <t>盛岡北</t>
  </si>
  <si>
    <t>019-687-2311</t>
  </si>
  <si>
    <t>019-687-2331</t>
  </si>
  <si>
    <t>ﾓﾘｵｶｷﾀｺｳﾄｳｶﾞｯｺｳ</t>
  </si>
  <si>
    <t>020-0173</t>
  </si>
  <si>
    <t>盛岡南</t>
  </si>
  <si>
    <t>019-638-9373</t>
  </si>
  <si>
    <t>019-638-8584</t>
  </si>
  <si>
    <t>ﾓﾘｵｶﾐﾅﾐｺｳﾄｳｶﾞｯｺｳ</t>
  </si>
  <si>
    <t>020-0833</t>
  </si>
  <si>
    <t>盛岡市西見前20－113－1</t>
  </si>
  <si>
    <t>不来方</t>
  </si>
  <si>
    <t>019-697-8271</t>
  </si>
  <si>
    <t>019-697-8693</t>
  </si>
  <si>
    <t>ｺｽﾞｶﾀｺｳﾄｳｶﾞｯｺｳ</t>
  </si>
  <si>
    <t>028-3615</t>
  </si>
  <si>
    <t>盛岡農</t>
  </si>
  <si>
    <t>019-688-4211</t>
  </si>
  <si>
    <t>019-688-4215</t>
  </si>
  <si>
    <t>ﾓﾘｵｶﾉｳｷﾞｮｳｺｳﾄｳｶﾞｯｺｳ</t>
  </si>
  <si>
    <t>岩手郡滝沢村滝沢字砂込1463</t>
  </si>
  <si>
    <t>盛岡商</t>
  </si>
  <si>
    <t>019-636-1026.1027</t>
  </si>
  <si>
    <t>019-636-0351</t>
  </si>
  <si>
    <t>ﾓﾘｵｶｼｮｳｷﾞｮｳｺｳﾄｳｶﾞｯｺｳ</t>
  </si>
  <si>
    <t>020-0866</t>
  </si>
  <si>
    <t>盛岡市立高等学校</t>
  </si>
  <si>
    <t>盛岡市立</t>
  </si>
  <si>
    <t>019-658-0491</t>
  </si>
  <si>
    <t>019-658-0883</t>
  </si>
  <si>
    <t>ﾓﾘｵｶｼﾘﾂｺｳﾄｳｶﾞｯｺｳ</t>
  </si>
  <si>
    <t>020-0053</t>
  </si>
  <si>
    <t>盛岡市上太田上川原96</t>
  </si>
  <si>
    <t>岩手高等学校</t>
  </si>
  <si>
    <t>岩手</t>
  </si>
  <si>
    <t>019-624-4445</t>
  </si>
  <si>
    <t>019-651-3454</t>
  </si>
  <si>
    <t>ｲﾜﾃｺｳﾄｳｶﾞｯｺｳ</t>
  </si>
  <si>
    <t>020-0062</t>
  </si>
  <si>
    <t>盛岡市長田町7－60</t>
  </si>
  <si>
    <t>江南義塾盛岡高等学校</t>
  </si>
  <si>
    <t>江南義塾</t>
  </si>
  <si>
    <t>019-646-1866</t>
  </si>
  <si>
    <t>019-646-1867</t>
  </si>
  <si>
    <t>ｺｳﾅﾝｷﾞｼﾞｭｸﾓﾘｵｶｺｳﾄｳｶﾞｯｺｳ</t>
  </si>
  <si>
    <t>020-0127</t>
  </si>
  <si>
    <t>盛岡市前九年3－8－20</t>
  </si>
  <si>
    <t>盛岡大学附属高等学校</t>
  </si>
  <si>
    <t>盛大附</t>
  </si>
  <si>
    <t>019-641-1121</t>
  </si>
  <si>
    <t>019-643-5719</t>
  </si>
  <si>
    <t>ﾓﾘｵｶﾀﾞｲｶﾞｸﾌｿﾞｸｺｳﾄｳｶﾞｯｺｳ</t>
  </si>
  <si>
    <t>020-0124</t>
  </si>
  <si>
    <t>盛岡市厨川5－4－1</t>
  </si>
  <si>
    <t>盛岡中央高等学校</t>
  </si>
  <si>
    <t>盛岡中央</t>
  </si>
  <si>
    <t>019-641-5682.0458</t>
  </si>
  <si>
    <t>019-641-5533</t>
  </si>
  <si>
    <t>ﾓﾘｵｶﾁｭｳｵｳｺｳﾄｳｶﾞｯｺｳ</t>
  </si>
  <si>
    <t>盛岡市みたけ4－26－1</t>
  </si>
  <si>
    <t>019-652-1813</t>
  </si>
  <si>
    <t>019-624-3418</t>
  </si>
  <si>
    <t>ﾄﾘｮｳｺｳﾄｳｶﾞｯｺｳ</t>
  </si>
  <si>
    <t>020-8543</t>
  </si>
  <si>
    <t>（盛岡市上田2－3－1）</t>
  </si>
  <si>
    <t>019-672-3690</t>
  </si>
  <si>
    <t>019-672-2647</t>
  </si>
  <si>
    <t>ｼﾜｺｳﾄｳｶﾞｯｺｳ</t>
  </si>
  <si>
    <t>028-3305</t>
  </si>
  <si>
    <t>紫波郡紫波町日詰字朝日田1</t>
  </si>
  <si>
    <t>花巻北</t>
  </si>
  <si>
    <t>0198-23-4134.4135</t>
  </si>
  <si>
    <t>0198-24-4128</t>
  </si>
  <si>
    <t>ﾊﾅﾏｷｷﾀｺｳﾄｳｶﾞｯｺｳ</t>
  </si>
  <si>
    <t>025-0061</t>
  </si>
  <si>
    <t>花巻市本館54</t>
  </si>
  <si>
    <t>花巻南</t>
  </si>
  <si>
    <t>0198-23-4236</t>
  </si>
  <si>
    <t>0198-22-6992</t>
  </si>
  <si>
    <t>ﾊﾅﾏｷﾐﾅﾐｺｳﾄｳｶﾞｯｺｳ</t>
  </si>
  <si>
    <t>025-0053</t>
  </si>
  <si>
    <t>花巻市中北万丁目288－1</t>
  </si>
  <si>
    <t>0198-45-3731.3732</t>
  </si>
  <si>
    <t>0198-45-6833</t>
  </si>
  <si>
    <t>028-3172</t>
  </si>
  <si>
    <t>花巻東高等学校</t>
  </si>
  <si>
    <t>花巻東</t>
  </si>
  <si>
    <t>0198-41-1135.24-2825</t>
  </si>
  <si>
    <t>0198-41-1136</t>
  </si>
  <si>
    <t>ﾊﾅﾏｷﾋｶﾞｼｺｳﾄｳｶﾞｯｺｳ</t>
  </si>
  <si>
    <t>025-0066</t>
  </si>
  <si>
    <t>花巻市松園町55－1</t>
  </si>
  <si>
    <t>遠野</t>
  </si>
  <si>
    <t>0198-62-2823.2824</t>
  </si>
  <si>
    <t>0198-62-2805</t>
  </si>
  <si>
    <t>ﾄｵﾉｺｳﾄｳｶﾞｯｺｳ</t>
  </si>
  <si>
    <t>028-0525</t>
  </si>
  <si>
    <t>遠野市六日町3－17</t>
  </si>
  <si>
    <t>遠野緑峰</t>
  </si>
  <si>
    <t>0198-62-2827.2828</t>
  </si>
  <si>
    <t>0198-62-2828</t>
  </si>
  <si>
    <t>ﾄｵﾉﾘｮｸﾎｳｺｳﾄｳｶﾞｯｺｳ</t>
  </si>
  <si>
    <t>028-0541</t>
  </si>
  <si>
    <t>遠野市松崎町白岩21－14－1</t>
  </si>
  <si>
    <t>黒北</t>
  </si>
  <si>
    <t>0197-63-2181</t>
  </si>
  <si>
    <t>0197-63-2196</t>
  </si>
  <si>
    <t>ｸﾛｻﾜｼﾞﾘｷﾀｺｳﾄｳｶﾞｯｺｳ</t>
  </si>
  <si>
    <t>024-0012</t>
  </si>
  <si>
    <t>北上市常盤台1－1－69</t>
  </si>
  <si>
    <t>専大北上</t>
  </si>
  <si>
    <t>0197-63-2341</t>
  </si>
  <si>
    <t>0197-63-7458</t>
  </si>
  <si>
    <t>ｾﾝｼｭｳﾀﾞｲｶﾞｸｷﾀｶﾐｺｳﾄｳｶﾞｯｺｳ</t>
  </si>
  <si>
    <t>024-8508</t>
  </si>
  <si>
    <t>北上市新穀町2－4－64</t>
  </si>
  <si>
    <t>金ヶ崎</t>
  </si>
  <si>
    <t>0197-44-3141</t>
  </si>
  <si>
    <t>0197-44-3142</t>
  </si>
  <si>
    <t>ｶﾈｶﾞｻｷｺｳﾄｳｶﾞｯｺｳ</t>
  </si>
  <si>
    <t>029-4503</t>
  </si>
  <si>
    <t>胆沢郡金ケ崎町西根荒巻43－1</t>
  </si>
  <si>
    <t>水沢</t>
  </si>
  <si>
    <t>0197-24-3151</t>
  </si>
  <si>
    <t>0197-22-3037</t>
  </si>
  <si>
    <t>ﾐｽﾞｻﾜｺｳﾄｳｶﾞｯｺｳ</t>
  </si>
  <si>
    <t>023-0864</t>
  </si>
  <si>
    <t>水農</t>
  </si>
  <si>
    <t>0197-47-0311</t>
  </si>
  <si>
    <t>0197-47-2233</t>
  </si>
  <si>
    <t>ﾐｽﾞｻﾜﾉｳｷﾞｮｳｺｳﾄｳｶﾞｯｺｳ</t>
  </si>
  <si>
    <t>023-0402</t>
  </si>
  <si>
    <t>水工</t>
  </si>
  <si>
    <t>0197-24-5155</t>
  </si>
  <si>
    <t>0197-22-3822</t>
  </si>
  <si>
    <t>ﾐｽﾞｻﾜｺｳｷﾞｮｳｺｳﾄｳｶﾞｯｺｳ</t>
  </si>
  <si>
    <t>023-0003</t>
  </si>
  <si>
    <t>水商</t>
  </si>
  <si>
    <t>0197-24-2101.2102</t>
  </si>
  <si>
    <t>0197-22-6764</t>
  </si>
  <si>
    <t>ﾐｽﾞｻﾜｼｮｳｷﾞｮｳｺｳﾄｳｶﾞｯｺｳ</t>
  </si>
  <si>
    <t>023-0064</t>
  </si>
  <si>
    <t>水沢第一高等学校</t>
  </si>
  <si>
    <t>水沢一</t>
  </si>
  <si>
    <t>0197-24-6171</t>
  </si>
  <si>
    <t>0197-25-4050</t>
  </si>
  <si>
    <t>ﾐｽﾞｻﾜﾀﾞｲｲﾁｺｳﾄｳｶﾞｯｺｳ</t>
  </si>
  <si>
    <t>023-0875</t>
  </si>
  <si>
    <t>前沢</t>
  </si>
  <si>
    <t>0197-56-2241</t>
  </si>
  <si>
    <t>0197-56-7187</t>
  </si>
  <si>
    <t>ﾏｴｻﾜｺｳﾄｳｶﾞｯｺｳ</t>
  </si>
  <si>
    <t>029-4206</t>
  </si>
  <si>
    <t>岩谷堂</t>
  </si>
  <si>
    <t>0197-35-1911.1912</t>
  </si>
  <si>
    <t>0197-35-4677</t>
  </si>
  <si>
    <t>ｲﾜﾔﾄﾞｳｺｳﾄｳｶﾞｯｺｳ</t>
  </si>
  <si>
    <t>023-1122</t>
  </si>
  <si>
    <t>岩谷堂農</t>
  </si>
  <si>
    <t>0197-35-2018</t>
  </si>
  <si>
    <t>0197-35-7873</t>
  </si>
  <si>
    <t>ｲﾜﾔﾄﾞｳﾉｳﾘﾝｺｳﾄｳｶﾞｯｺｳ</t>
  </si>
  <si>
    <t>023-1101</t>
  </si>
  <si>
    <t>一関一</t>
  </si>
  <si>
    <t>0191-23-4311.4312</t>
  </si>
  <si>
    <t>0191-23-4661</t>
  </si>
  <si>
    <t>ｲﾁﾉｾｷﾀﾞｲｲﾁｺｳﾄｳｶﾞｯｺｳ</t>
  </si>
  <si>
    <t>021-0894</t>
  </si>
  <si>
    <t>一関市磐井町9－1</t>
  </si>
  <si>
    <t>一関二</t>
  </si>
  <si>
    <t>0191-25-2241.2242</t>
  </si>
  <si>
    <t>0191-25-5432</t>
  </si>
  <si>
    <t>ｲﾁﾉｾｷﾀﾞｲﾆｺｳﾄｳｶﾞｯｺｳ</t>
  </si>
  <si>
    <t>021-0041</t>
  </si>
  <si>
    <t>一関市赤荻字野中23－1</t>
  </si>
  <si>
    <t>一関学院</t>
  </si>
  <si>
    <t>0191-23-4240.3906</t>
  </si>
  <si>
    <t>0191-23-4245</t>
  </si>
  <si>
    <t>ｲﾁﾉｾｷｼｮｳｺｳｺｳﾄｳｶﾞｯｺｳ</t>
  </si>
  <si>
    <t>021-0871</t>
  </si>
  <si>
    <t>一関市八幡町5－24</t>
  </si>
  <si>
    <t>花泉</t>
  </si>
  <si>
    <t>0191-82-3363.3364</t>
  </si>
  <si>
    <t>0191-82-5448</t>
  </si>
  <si>
    <t>ﾊﾅｲｽﾞﾐｺｳﾄｳｶﾞｯｺｳ</t>
  </si>
  <si>
    <t>029-3101</t>
  </si>
  <si>
    <t>千厩</t>
  </si>
  <si>
    <t>0191-53-2149.2148</t>
  </si>
  <si>
    <t>0191-52-5889</t>
  </si>
  <si>
    <t>ｾﾝﾏﾔｺｳﾄｳｶﾞｯｺｳ</t>
  </si>
  <si>
    <t>029-0803</t>
  </si>
  <si>
    <t>高田</t>
  </si>
  <si>
    <t>0192-55-3153.3154</t>
  </si>
  <si>
    <t>0192-54-3864</t>
  </si>
  <si>
    <t>ﾀｶﾀﾞｺｳﾄｳｶﾞｯｺｳ</t>
  </si>
  <si>
    <t>029-2205</t>
  </si>
  <si>
    <t>陸前高田市高田町字長砂6－4</t>
  </si>
  <si>
    <t>大船渡</t>
  </si>
  <si>
    <t>0192-26-4441.4306</t>
  </si>
  <si>
    <t>ｵｵﾌﾅﾄｺｳﾄｳｶﾞｯｺｳ</t>
  </si>
  <si>
    <t>022-0004</t>
  </si>
  <si>
    <t>大船渡市猪川町字長洞7－1</t>
  </si>
  <si>
    <t>0192-26-2380</t>
  </si>
  <si>
    <t>0192-27-7789</t>
  </si>
  <si>
    <t>022-0006</t>
  </si>
  <si>
    <t>大船渡市立根町字冷清水1－1</t>
  </si>
  <si>
    <t>0193-23-5317</t>
  </si>
  <si>
    <t>0193-23-8611</t>
  </si>
  <si>
    <t>026-0055</t>
  </si>
  <si>
    <t>釜石市甲子町10－614－1</t>
  </si>
  <si>
    <t>大槌</t>
  </si>
  <si>
    <t>0193-42-3025</t>
  </si>
  <si>
    <t>ｵｵﾂﾁｺｳﾄｳｶﾞｯｺｳ</t>
  </si>
  <si>
    <t>028-1131</t>
  </si>
  <si>
    <t>上閉伊郡大槌町大槌15－71－1</t>
  </si>
  <si>
    <t>0193-22-3029</t>
  </si>
  <si>
    <t>0193-22-6133</t>
  </si>
  <si>
    <t>ｶﾏｲｼｺｳｷﾞｮｳｺｳﾄｳｶﾞｯｺｳ</t>
  </si>
  <si>
    <t>026-0002</t>
  </si>
  <si>
    <t>釜石市大平町3－2－1</t>
  </si>
  <si>
    <t>山田</t>
  </si>
  <si>
    <t>0193-82-2637.2164</t>
  </si>
  <si>
    <t>0193-82-2637</t>
  </si>
  <si>
    <t>ﾔﾏﾀﾞｺｳﾄｳｶﾞｯｺｳ</t>
  </si>
  <si>
    <t>028-1361</t>
  </si>
  <si>
    <t>下閉伊郡山田町織笠8－6－2</t>
  </si>
  <si>
    <t>岩泉</t>
  </si>
  <si>
    <t>0194-22-2721</t>
  </si>
  <si>
    <t>0194-22-4437</t>
  </si>
  <si>
    <t>ｲﾜｲｽﾞﾐｺｳﾄｳｶﾞｯｺｳ</t>
  </si>
  <si>
    <t>027-0501</t>
  </si>
  <si>
    <t>下閉伊郡岩泉町岩泉字松橋4</t>
  </si>
  <si>
    <t>宮古</t>
  </si>
  <si>
    <t>0193-62-1812.63-6426</t>
  </si>
  <si>
    <t>0193-62-2544</t>
  </si>
  <si>
    <t>ﾐﾔｺｺｳﾄｳｶﾞｯｺｳ</t>
  </si>
  <si>
    <t>027-0052</t>
  </si>
  <si>
    <t>宮古市宮町2－1－1</t>
  </si>
  <si>
    <t>宮古北</t>
  </si>
  <si>
    <t>0193-87-3513.2021</t>
  </si>
  <si>
    <t>0193-87-2021</t>
  </si>
  <si>
    <t>ﾐﾔｺｷﾀｺｳﾄｳｶﾞｯｺｳ</t>
  </si>
  <si>
    <t>027-0352</t>
  </si>
  <si>
    <t>宮古工</t>
  </si>
  <si>
    <t>0193-67-2201</t>
  </si>
  <si>
    <t>0193-67-2215</t>
  </si>
  <si>
    <t>ﾐﾔｺｺｳｷﾞｮｳｺｳﾄｳｶﾞｯｺｳ</t>
  </si>
  <si>
    <t>027-0202</t>
  </si>
  <si>
    <t>宮古市赤前1字横枕81</t>
  </si>
  <si>
    <t>略称</t>
  </si>
  <si>
    <t>ﾁｰﾑ登録番号</t>
  </si>
  <si>
    <t>種別</t>
  </si>
  <si>
    <t>区分</t>
  </si>
  <si>
    <t>フリガナ</t>
  </si>
  <si>
    <t>郵便番号</t>
  </si>
  <si>
    <t>住所</t>
  </si>
  <si>
    <t>2種</t>
  </si>
  <si>
    <t>高体連</t>
  </si>
  <si>
    <t>0028820</t>
  </si>
  <si>
    <t>九戸郡洋野町大野５８ー１２－５５</t>
  </si>
  <si>
    <t>久慈東</t>
  </si>
  <si>
    <t>久慈市門前36-10</t>
  </si>
  <si>
    <t>八幡平市平舘２５－６</t>
  </si>
  <si>
    <t>杜陵（定）</t>
  </si>
  <si>
    <t>紫波総合</t>
  </si>
  <si>
    <t>花北青雲</t>
  </si>
  <si>
    <t>花巻市石鳥谷町北寺林１１－１８２５－１</t>
  </si>
  <si>
    <t>北上翔南</t>
  </si>
  <si>
    <t>北上市相去町高前檀13</t>
  </si>
  <si>
    <t>奥州市水沢区竜ヶ馬場５－１</t>
  </si>
  <si>
    <t>奥州市胆沢区小山字笹森１</t>
  </si>
  <si>
    <t>奥州市水沢区佐倉河字道下１００－１</t>
  </si>
  <si>
    <t>奥州市水沢区字土器田１</t>
  </si>
  <si>
    <t>奥州市水沢区字森下２０－１</t>
  </si>
  <si>
    <t>奥州市前沢区字狐石３６－１</t>
  </si>
  <si>
    <t>奥州市江刺区館山４－４７</t>
  </si>
  <si>
    <t>奥州市江刺区岩谷堂字根岸１１６</t>
  </si>
  <si>
    <t>一関学院高等学校</t>
  </si>
  <si>
    <t>一関市花泉町花泉字林の沢１７－９</t>
  </si>
  <si>
    <t>一関市千厩町千厩字上駒場１０－１</t>
  </si>
  <si>
    <t>大東</t>
  </si>
  <si>
    <t>宮古市田老八幡水神４３－２</t>
  </si>
  <si>
    <t>奥州市水沢区東中通り1丁目1番地13号　水沢FCクラブハウス内</t>
  </si>
  <si>
    <t>県立久慈高等学校</t>
  </si>
  <si>
    <t>県立大野高等学校</t>
  </si>
  <si>
    <t>県立久慈工業高等学校</t>
  </si>
  <si>
    <t>県立久慈東高等学校</t>
  </si>
  <si>
    <t>県立軽米高等学校</t>
  </si>
  <si>
    <t>県立福岡高等学校</t>
  </si>
  <si>
    <t>県立福岡工業高等学校</t>
  </si>
  <si>
    <t>県立沼宮内高等学校</t>
  </si>
  <si>
    <t>県立葛巻高等学校</t>
  </si>
  <si>
    <t>県立平舘高等学校</t>
  </si>
  <si>
    <t>県立雫石高等学校</t>
  </si>
  <si>
    <t>県立盛岡第一高等学校</t>
  </si>
  <si>
    <t>県立盛岡第三高等学校</t>
  </si>
  <si>
    <t>県立盛岡第四高等学校</t>
  </si>
  <si>
    <t>県立盛岡北高等学校</t>
  </si>
  <si>
    <t>県立盛岡南高等学校</t>
  </si>
  <si>
    <t>県立不来方高等学校</t>
  </si>
  <si>
    <t>県立盛岡農業高等学校</t>
  </si>
  <si>
    <t>県立盛岡商業高等学校</t>
  </si>
  <si>
    <t>県立杜陵高等学校（定時制）</t>
  </si>
  <si>
    <t>県立紫波総合高等学校</t>
  </si>
  <si>
    <t>県立花巻北高等学校</t>
  </si>
  <si>
    <t>県立花巻南高等学校</t>
  </si>
  <si>
    <t>県立花北青雲高等学校</t>
  </si>
  <si>
    <t>県立遠野高等学校</t>
  </si>
  <si>
    <t>県立遠野緑峰高等学校</t>
  </si>
  <si>
    <t>県立黒沢尻北高等学校</t>
  </si>
  <si>
    <t>県立北上翔南高等学校</t>
  </si>
  <si>
    <t>県立金ヶ崎高等学校</t>
  </si>
  <si>
    <t>県立水沢高等学校</t>
  </si>
  <si>
    <t>県立水沢農業高等学校</t>
  </si>
  <si>
    <t>県立水沢工業高等学校</t>
  </si>
  <si>
    <t>県立水沢商業高等学校</t>
  </si>
  <si>
    <t>県立前沢高等学校</t>
  </si>
  <si>
    <t>県立岩谷堂高等学校</t>
  </si>
  <si>
    <t>県立岩谷堂農林高等学校</t>
  </si>
  <si>
    <t>県立一関第一高等学校</t>
  </si>
  <si>
    <t>県立一関第二高等学校</t>
  </si>
  <si>
    <t>県立花泉高等学校</t>
  </si>
  <si>
    <t>県立千厩高等学校</t>
  </si>
  <si>
    <t>県立大東高等学校</t>
  </si>
  <si>
    <t>県立高田高等学校</t>
  </si>
  <si>
    <t>県立大船渡高等学校</t>
  </si>
  <si>
    <t>県立大槌高等学校</t>
  </si>
  <si>
    <t>県立山田高等学校</t>
  </si>
  <si>
    <t>県立岩泉高等学校</t>
  </si>
  <si>
    <t>県立宮古高等学校</t>
  </si>
  <si>
    <t>県立宮古北高等学校</t>
  </si>
  <si>
    <t>県立宮古工業高等学校</t>
  </si>
  <si>
    <t>ﾁｰﾑ名</t>
  </si>
  <si>
    <t>登録番号</t>
  </si>
  <si>
    <t>所在地　〒</t>
  </si>
  <si>
    <t>所在地住所</t>
  </si>
  <si>
    <t>連絡先　TEL</t>
  </si>
  <si>
    <t>連絡先　FAX</t>
  </si>
  <si>
    <t>審判資格</t>
  </si>
  <si>
    <t>1級</t>
  </si>
  <si>
    <t>2級</t>
  </si>
  <si>
    <t>3級</t>
  </si>
  <si>
    <t>ユース3級</t>
  </si>
  <si>
    <t>4級</t>
  </si>
  <si>
    <t>ユース4級</t>
  </si>
  <si>
    <t>登録区分</t>
  </si>
  <si>
    <t>①リーグ登録</t>
  </si>
  <si>
    <t>②プレーオフ登録</t>
  </si>
  <si>
    <t>所在地住所</t>
  </si>
  <si>
    <t>形態</t>
  </si>
  <si>
    <t>CATEGORY</t>
  </si>
  <si>
    <t>合同チーム</t>
  </si>
  <si>
    <r>
      <t>i</t>
    </r>
    <r>
      <rPr>
        <i/>
        <sz val="20"/>
        <rFont val="ＭＳ Ｐ明朝"/>
        <family val="1"/>
      </rPr>
      <t>－</t>
    </r>
    <r>
      <rPr>
        <i/>
        <sz val="16"/>
        <rFont val="Elephant"/>
        <family val="1"/>
      </rPr>
      <t>1</t>
    </r>
  </si>
  <si>
    <r>
      <t>i</t>
    </r>
    <r>
      <rPr>
        <i/>
        <sz val="20"/>
        <rFont val="ＭＳ Ｐ明朝"/>
        <family val="1"/>
      </rPr>
      <t>－</t>
    </r>
    <r>
      <rPr>
        <i/>
        <sz val="16"/>
        <rFont val="Elephant"/>
        <family val="1"/>
      </rPr>
      <t>2</t>
    </r>
  </si>
  <si>
    <t>監　督　名</t>
  </si>
  <si>
    <t>審判資格</t>
  </si>
  <si>
    <t>1級</t>
  </si>
  <si>
    <t>2級</t>
  </si>
  <si>
    <t>3級</t>
  </si>
  <si>
    <t>ユース3級</t>
  </si>
  <si>
    <t>4級</t>
  </si>
  <si>
    <t>ユース４級</t>
  </si>
  <si>
    <t>主　将</t>
  </si>
  <si>
    <t>役職</t>
  </si>
  <si>
    <t>区分</t>
  </si>
  <si>
    <t>マネージャー</t>
  </si>
  <si>
    <t>ＦＰ</t>
  </si>
  <si>
    <t>シャツ</t>
  </si>
  <si>
    <t>ショーツ</t>
  </si>
  <si>
    <t>ストッキング</t>
  </si>
  <si>
    <t>役職名</t>
  </si>
  <si>
    <t>氏名</t>
  </si>
  <si>
    <t>ふりがな</t>
  </si>
  <si>
    <t>所属長</t>
  </si>
  <si>
    <t>資格</t>
  </si>
  <si>
    <t>審判員①（義務)</t>
  </si>
  <si>
    <t>帯同審判</t>
  </si>
  <si>
    <t>区分</t>
  </si>
  <si>
    <t>種類</t>
  </si>
  <si>
    <t>（役職）</t>
  </si>
  <si>
    <t>監　督</t>
  </si>
  <si>
    <t>審判員②（任意)</t>
  </si>
  <si>
    <t>部員データシートに入力されている、部員Noを入力する。</t>
  </si>
  <si>
    <t>選手－DATA（各様式に反映します）</t>
  </si>
  <si>
    <t>協会登録名称</t>
  </si>
  <si>
    <t>種別内区分</t>
  </si>
  <si>
    <t>クラブユース連盟</t>
  </si>
  <si>
    <t>その他</t>
  </si>
  <si>
    <t>本籍</t>
  </si>
  <si>
    <t>U-18サテライト（セカンドチーム）</t>
  </si>
  <si>
    <t>U-17（セカンドチーム）</t>
  </si>
  <si>
    <t>（氏名）</t>
  </si>
  <si>
    <t>ポジション</t>
  </si>
  <si>
    <t>GK</t>
  </si>
  <si>
    <t>DF</t>
  </si>
  <si>
    <t>MF</t>
  </si>
  <si>
    <t>FW</t>
  </si>
  <si>
    <t>大会レベル</t>
  </si>
  <si>
    <t>1次大会</t>
  </si>
  <si>
    <t>2次大会</t>
  </si>
  <si>
    <t>決勝大会</t>
  </si>
  <si>
    <t>ＣＨＡＮＧＥ　ＯＦ　ＰＬＡＹＥＲＳ</t>
  </si>
  <si>
    <t>選手交代カード</t>
  </si>
  <si>
    <t>ＶＳ</t>
  </si>
  <si>
    <t>対</t>
  </si>
  <si>
    <t>ＣＯＵＮＴＲＹ（ＴＥＡＭ）</t>
  </si>
  <si>
    <t>ＣＨＡＮＧＥ　ＮＵＭＢＥＲ</t>
  </si>
  <si>
    <t>チーム名</t>
  </si>
  <si>
    <t>交代順番</t>
  </si>
  <si>
    <t>FULL NAME 　氏名</t>
  </si>
  <si>
    <t>PLAYER No.</t>
  </si>
  <si>
    <t>GOES IN</t>
  </si>
  <si>
    <t>交代者</t>
  </si>
  <si>
    <t>GOES OUT</t>
  </si>
  <si>
    <t>退場者</t>
  </si>
  <si>
    <t>1st</t>
  </si>
  <si>
    <t>2nd</t>
  </si>
  <si>
    <t>HALF</t>
  </si>
  <si>
    <t>ＣＯＡＣＨ’Ｓ　ＳＩＧＮＡＴＵＲＥ</t>
  </si>
  <si>
    <t>前半</t>
  </si>
  <si>
    <t>後半</t>
  </si>
  <si>
    <t>監　督　署　名</t>
  </si>
  <si>
    <t>ＨＯＵＲ</t>
  </si>
  <si>
    <t>時　刻</t>
  </si>
  <si>
    <t>ＤＡＴＥ</t>
  </si>
  <si>
    <t>月　日</t>
  </si>
  <si>
    <t>ＨＯＵＲ</t>
  </si>
  <si>
    <t>ＣＨＡＮＧＥ　ＯＦ　ＰＬＡＹＥＲＳ</t>
  </si>
  <si>
    <t>GOES IN</t>
  </si>
  <si>
    <t>GOES OUT</t>
  </si>
  <si>
    <t>ＨＯＵＲ</t>
  </si>
  <si>
    <t>選手交代カード</t>
  </si>
  <si>
    <t>観衆</t>
  </si>
  <si>
    <t>№</t>
  </si>
  <si>
    <t>社団法人　岩手県サッカー協会2種委員会</t>
  </si>
  <si>
    <t>マッチコミッショナー</t>
  </si>
  <si>
    <t>主審</t>
  </si>
  <si>
    <t>運営担当／会場長</t>
  </si>
  <si>
    <t>公　式　記　録</t>
  </si>
  <si>
    <t>大　会　名:</t>
  </si>
  <si>
    <t>大会方式：</t>
  </si>
  <si>
    <t>期日（年月日）:</t>
  </si>
  <si>
    <t>競技場:</t>
  </si>
  <si>
    <t>試合時間：</t>
  </si>
  <si>
    <t>延長：</t>
  </si>
  <si>
    <t>分</t>
  </si>
  <si>
    <t>キックオフ時刻:</t>
  </si>
  <si>
    <t>天候：</t>
  </si>
  <si>
    <t>気温：</t>
  </si>
  <si>
    <t>℃</t>
  </si>
  <si>
    <t>風：</t>
  </si>
  <si>
    <t>ピッチ表面：</t>
  </si>
  <si>
    <t>ピッチ状態：</t>
  </si>
  <si>
    <t>〔マッチコミッショナー〕</t>
  </si>
  <si>
    <t>〔主審〕</t>
  </si>
  <si>
    <t>〔副審１〕</t>
  </si>
  <si>
    <t>人</t>
  </si>
  <si>
    <t>〔記録員〕</t>
  </si>
  <si>
    <t>〔副審２〕</t>
  </si>
  <si>
    <t>〔第４の審判〕</t>
  </si>
  <si>
    <t>チーム名</t>
  </si>
  <si>
    <t>（ホーム）</t>
  </si>
  <si>
    <t>前　　　半</t>
  </si>
  <si>
    <t>（ビジター）</t>
  </si>
  <si>
    <t>後　　　半</t>
  </si>
  <si>
    <t>延長前半</t>
  </si>
  <si>
    <t>kick off</t>
  </si>
  <si>
    <t>kick of(延長)</t>
  </si>
  <si>
    <t>延長後半</t>
  </si>
  <si>
    <t>kick off</t>
  </si>
  <si>
    <t>Ｐ　　　Ｋ</t>
  </si>
  <si>
    <t>位置</t>
  </si>
  <si>
    <t>番号</t>
  </si>
  <si>
    <t>選　手　名</t>
  </si>
  <si>
    <t>学
年</t>
  </si>
  <si>
    <t>得
点</t>
  </si>
  <si>
    <t>シュート</t>
  </si>
  <si>
    <t>交代</t>
  </si>
  <si>
    <t>合計</t>
  </si>
  <si>
    <t>前半</t>
  </si>
  <si>
    <t>後半</t>
  </si>
  <si>
    <t>延前</t>
  </si>
  <si>
    <t>延後</t>
  </si>
  <si>
    <t>№</t>
  </si>
  <si>
    <t>監督:</t>
  </si>
  <si>
    <t>警告／退場</t>
  </si>
  <si>
    <t>計</t>
  </si>
  <si>
    <t>氏名</t>
  </si>
  <si>
    <t>理由</t>
  </si>
  <si>
    <t>シュート</t>
  </si>
  <si>
    <t>GK</t>
  </si>
  <si>
    <t>CK</t>
  </si>
  <si>
    <t>直接ＦＫ</t>
  </si>
  <si>
    <t>間接ＦＫ</t>
  </si>
  <si>
    <t>（オフサイド）</t>
  </si>
  <si>
    <t>ＰＫ</t>
  </si>
  <si>
    <t>（注1)</t>
  </si>
  <si>
    <t>オフサイド欄の数字は、間接フリーキック数のうち、オフサイドによるものを表す。</t>
  </si>
  <si>
    <t>（注2)</t>
  </si>
  <si>
    <t>分欄の「＊」印はハーフタイムなどのインターバル中あるいはPK戦中を意味する。</t>
  </si>
  <si>
    <t>〔警告理由〕　C1：反スポーツ的行為、C2：ラフプレイ、C3：異議、C4：繰り返しの違反、C5：遅延行為、C6：距離不足、C7：無許可入、C8：無許可去</t>
  </si>
  <si>
    <t>〔退場理由〕　S1：著しく不正なプレイ、S2：乱暴な行為、S3：つば吐き、S4：得点機会阻止(手)、S5：得点機会阻止(他)、S6：侮辱、CS：警告2回</t>
  </si>
  <si>
    <t>得
点　
経　
過</t>
  </si>
  <si>
    <t>得点チーム</t>
  </si>
  <si>
    <t>得点者</t>
  </si>
  <si>
    <t>アシスト</t>
  </si>
  <si>
    <t>得　　点　　経　　過</t>
  </si>
  <si>
    <t>スコア</t>
  </si>
  <si>
    <t>～：ﾄﾞﾘﾌﾞﾙ､→：グラウンドパス､↑：浮き球､×：混戦､H：ﾍﾃﾞｨﾝｸﾞ､S：ｼｭｰﾄ</t>
  </si>
  <si>
    <t>－</t>
  </si>
  <si>
    <t>ＰＫ戦の経過</t>
  </si>
  <si>
    <t>1st</t>
  </si>
  <si>
    <t>2nd</t>
  </si>
  <si>
    <t>3rd</t>
  </si>
  <si>
    <t>4th</t>
  </si>
  <si>
    <t>5th</t>
  </si>
  <si>
    <t>6th</t>
  </si>
  <si>
    <t>7th</t>
  </si>
  <si>
    <t>8th</t>
  </si>
  <si>
    <t>9th</t>
  </si>
  <si>
    <t>10th</t>
  </si>
  <si>
    <t>11th</t>
  </si>
  <si>
    <t>12th</t>
  </si>
  <si>
    <t>先攻</t>
  </si>
  <si>
    <t>後攻</t>
  </si>
  <si>
    <t>左の欄：選手の背番号、右の欄：成否（　○：成功、SY：ゴールキーパーによる阻止、W：枠外、P：ポスト、C：クロスバー）</t>
  </si>
  <si>
    <t>【　備　考　】</t>
  </si>
  <si>
    <t>公式記録用紙</t>
  </si>
  <si>
    <t>＠</t>
  </si>
  <si>
    <t>部員No</t>
  </si>
  <si>
    <t>:</t>
  </si>
  <si>
    <t>（白色部分を入力→各様式に反映）</t>
  </si>
  <si>
    <t>year関数+1</t>
  </si>
  <si>
    <t>上に戻る</t>
  </si>
  <si>
    <t>year関数-1</t>
  </si>
  <si>
    <t>高総体</t>
  </si>
  <si>
    <t>内容</t>
  </si>
  <si>
    <r>
      <t>i</t>
    </r>
    <r>
      <rPr>
        <i/>
        <sz val="20"/>
        <rFont val="ＭＳ Ｐ明朝"/>
        <family val="1"/>
      </rPr>
      <t>－</t>
    </r>
    <r>
      <rPr>
        <i/>
        <sz val="16"/>
        <rFont val="Elephant"/>
        <family val="1"/>
      </rPr>
      <t>3</t>
    </r>
  </si>
  <si>
    <t>協会登録名称</t>
  </si>
  <si>
    <t>住所</t>
  </si>
  <si>
    <t>種別内区分</t>
  </si>
  <si>
    <t>成績</t>
  </si>
  <si>
    <t>3部</t>
  </si>
  <si>
    <t>未登録</t>
  </si>
  <si>
    <t>途中辞退</t>
  </si>
  <si>
    <t>出場停止</t>
  </si>
  <si>
    <t>大会方式</t>
  </si>
  <si>
    <t>トーナメント</t>
  </si>
  <si>
    <t>リーグ</t>
  </si>
  <si>
    <t>ﾏｯﾁレベル(節／回戦)：</t>
  </si>
  <si>
    <t>マッチレベル</t>
  </si>
  <si>
    <t>1節</t>
  </si>
  <si>
    <t>2節</t>
  </si>
  <si>
    <t>3節</t>
  </si>
  <si>
    <t>4節</t>
  </si>
  <si>
    <t>5節</t>
  </si>
  <si>
    <t>6節</t>
  </si>
  <si>
    <t>7節</t>
  </si>
  <si>
    <t>8節</t>
  </si>
  <si>
    <t>決勝</t>
  </si>
  <si>
    <t>準決勝</t>
  </si>
  <si>
    <t>1回戦</t>
  </si>
  <si>
    <t>2回戦</t>
  </si>
  <si>
    <t>3回戦</t>
  </si>
  <si>
    <t>4回戦</t>
  </si>
  <si>
    <t>5回戦</t>
  </si>
  <si>
    <t>準々決勝</t>
  </si>
  <si>
    <t>ピッチ表面</t>
  </si>
  <si>
    <t>天然芝</t>
  </si>
  <si>
    <t>人工芝</t>
  </si>
  <si>
    <t>土</t>
  </si>
  <si>
    <t>ピッチ状態</t>
  </si>
  <si>
    <t>良好</t>
  </si>
  <si>
    <t>不良</t>
  </si>
  <si>
    <t>天候</t>
  </si>
  <si>
    <t>晴</t>
  </si>
  <si>
    <t>曇り</t>
  </si>
  <si>
    <t>雨</t>
  </si>
  <si>
    <t>雪</t>
  </si>
  <si>
    <t>風</t>
  </si>
  <si>
    <t>無風</t>
  </si>
  <si>
    <t>微風</t>
  </si>
  <si>
    <t>弱風</t>
  </si>
  <si>
    <t>強風</t>
  </si>
  <si>
    <t>大会名</t>
  </si>
  <si>
    <t>i.League U-18</t>
  </si>
  <si>
    <t>岩手県高等学校総合体育大会</t>
  </si>
  <si>
    <t>全国高等学校サッカー選手権岩手県大会</t>
  </si>
  <si>
    <t>岩手県高等学校新人大会</t>
  </si>
  <si>
    <t>岩手県高等学校選抜交流大会</t>
  </si>
  <si>
    <t>高専連盟</t>
  </si>
  <si>
    <t>ＨＯＭＥ（自チーム）</t>
  </si>
  <si>
    <t>ＡＷＡＹ（相手チーム）</t>
  </si>
  <si>
    <t>TEL：</t>
  </si>
  <si>
    <t>FAX：</t>
  </si>
  <si>
    <t>○希望する</t>
  </si>
  <si>
    <t>×希望しない</t>
  </si>
  <si>
    <t>〒</t>
  </si>
  <si>
    <t>ASPA事務局　様</t>
  </si>
  <si>
    <t>（安比民宿　白樺荘)</t>
  </si>
  <si>
    <t>宿泊申込書【ASPA専用】</t>
  </si>
  <si>
    <t>標記大会へ参加するにあたり、下記のとおり宿泊を希望いたします。</t>
  </si>
  <si>
    <t>チーム名称</t>
  </si>
  <si>
    <t>担当者名</t>
  </si>
  <si>
    <t>安比民宿　白樺荘</t>
  </si>
  <si>
    <t>送信先</t>
  </si>
  <si>
    <t>TEL</t>
  </si>
  <si>
    <t>FAX</t>
  </si>
  <si>
    <r>
      <t>0195</t>
    </r>
    <r>
      <rPr>
        <sz val="20"/>
        <rFont val="ＭＳ Ｐゴシック"/>
        <family val="3"/>
      </rPr>
      <t>－</t>
    </r>
    <r>
      <rPr>
        <sz val="20"/>
        <rFont val="Century Gothic"/>
        <family val="2"/>
      </rPr>
      <t>72</t>
    </r>
    <r>
      <rPr>
        <sz val="20"/>
        <rFont val="ＭＳ Ｐゴシック"/>
        <family val="3"/>
      </rPr>
      <t>－</t>
    </r>
    <r>
      <rPr>
        <sz val="20"/>
        <rFont val="Century Gothic"/>
        <family val="2"/>
      </rPr>
      <t>5822</t>
    </r>
  </si>
  <si>
    <t>申込日：</t>
  </si>
  <si>
    <t>(</t>
  </si>
  <si>
    <t>)</t>
  </si>
  <si>
    <t>担当者携帯番号</t>
  </si>
  <si>
    <t>チーム所在地</t>
  </si>
  <si>
    <t>チーム連絡先</t>
  </si>
  <si>
    <t>前泊（大会前日）</t>
  </si>
  <si>
    <t>大会1日目</t>
  </si>
  <si>
    <t>大会3日目</t>
  </si>
  <si>
    <t>弁当数</t>
  </si>
  <si>
    <t>生徒（男）</t>
  </si>
  <si>
    <t>生徒（女）</t>
  </si>
  <si>
    <t>大人（男）</t>
  </si>
  <si>
    <t>個</t>
  </si>
  <si>
    <t>大人（女）</t>
  </si>
  <si>
    <t>合計数</t>
  </si>
  <si>
    <t>大会2日目</t>
  </si>
  <si>
    <t>配宿希望内訳</t>
  </si>
  <si>
    <t>ASPA事務局:</t>
  </si>
  <si>
    <t>様式１</t>
  </si>
  <si>
    <t>ユニフォーム</t>
  </si>
  <si>
    <t>出場チーム名</t>
  </si>
  <si>
    <t>種別</t>
  </si>
  <si>
    <t>区分</t>
  </si>
  <si>
    <t>出場形態</t>
  </si>
  <si>
    <t>単独</t>
  </si>
  <si>
    <t>合同</t>
  </si>
  <si>
    <t>複数</t>
  </si>
  <si>
    <t>手順①</t>
  </si>
  <si>
    <t>選手DATA入力内容を確認</t>
  </si>
  <si>
    <t>書類作成</t>
  </si>
  <si>
    <t>手順②</t>
  </si>
  <si>
    <t>手順③</t>
  </si>
  <si>
    <t>選手等エントリー申請書</t>
  </si>
  <si>
    <t>クリックでシートへ移動→</t>
  </si>
  <si>
    <t>種別</t>
  </si>
  <si>
    <t>U-15</t>
  </si>
  <si>
    <t>U-12</t>
  </si>
  <si>
    <t>チーム名：</t>
  </si>
  <si>
    <t>ユニフォーム</t>
  </si>
  <si>
    <t>出場チーム</t>
  </si>
  <si>
    <t>出場チーム名称</t>
  </si>
  <si>
    <t>複数チームの種類</t>
  </si>
  <si>
    <t>3rd</t>
  </si>
  <si>
    <t>※「複数」の場合の種類</t>
  </si>
  <si>
    <t>監督名</t>
  </si>
  <si>
    <t>引率責任者名</t>
  </si>
  <si>
    <t>携帯TEL</t>
  </si>
  <si>
    <t>連絡先E-mail</t>
  </si>
  <si>
    <t>(財)日本サッカー協会　登録団体名</t>
  </si>
  <si>
    <t>サッカー競技</t>
  </si>
  <si>
    <t>大会実行委員長　様</t>
  </si>
  <si>
    <t>名</t>
  </si>
  <si>
    <t>所属長名</t>
  </si>
  <si>
    <t>コーチ</t>
  </si>
  <si>
    <t>キャプテン（主将）</t>
  </si>
  <si>
    <t>マネージャー（主務）</t>
  </si>
  <si>
    <t>届出内容</t>
  </si>
  <si>
    <t>連絡先　e-mail</t>
  </si>
  <si>
    <t>ふりがな</t>
  </si>
  <si>
    <t>チーム</t>
  </si>
  <si>
    <t>スタッフ</t>
  </si>
  <si>
    <t>（手順にそって必要書類を作成）</t>
  </si>
  <si>
    <t>岩手県大会</t>
  </si>
  <si>
    <t>ユニフォーム</t>
  </si>
  <si>
    <t>スタッフ</t>
  </si>
  <si>
    <t>チーム連絡先</t>
  </si>
  <si>
    <t>変更ある項目をクリックして☑を入れてください。</t>
  </si>
  <si>
    <t>項目</t>
  </si>
  <si>
    <t>旧事項</t>
  </si>
  <si>
    <t>新事項</t>
  </si>
  <si>
    <t>カテゴリー</t>
  </si>
  <si>
    <t>届出回数</t>
  </si>
  <si>
    <t>シャツ</t>
  </si>
  <si>
    <t>ショーツ</t>
  </si>
  <si>
    <t>ストッキング</t>
  </si>
  <si>
    <t>〔　チーム情報変更届　〕</t>
  </si>
  <si>
    <t>年</t>
  </si>
  <si>
    <t>申請日：</t>
  </si>
  <si>
    <t>記載責任者名：</t>
  </si>
  <si>
    <t>年</t>
  </si>
  <si>
    <t>日</t>
  </si>
  <si>
    <t>ページ上へ戻る</t>
  </si>
  <si>
    <t>配宿連絡先</t>
  </si>
  <si>
    <t>〔選手追加・移籍・抹消届〕</t>
  </si>
  <si>
    <r>
      <rPr>
        <sz val="14"/>
        <rFont val="HG正楷書体-PRO"/>
        <family val="4"/>
      </rPr>
      <t>〒</t>
    </r>
  </si>
  <si>
    <t xml:space="preserve">   </t>
  </si>
  <si>
    <t>チーム歴　U-15</t>
  </si>
  <si>
    <t>チーム歴　U-12</t>
  </si>
  <si>
    <t>上へ戻る</t>
  </si>
  <si>
    <t>情報変更届／追加・移籍・末梢届</t>
  </si>
  <si>
    <t>各大会の参加申請</t>
  </si>
  <si>
    <t>選手等の参加申込</t>
  </si>
  <si>
    <t>ｉ.LEAGUE　用</t>
  </si>
  <si>
    <t>試合当日に使用</t>
  </si>
  <si>
    <t>試合主管時</t>
  </si>
  <si>
    <t>様式２</t>
  </si>
  <si>
    <t>様式３</t>
  </si>
  <si>
    <t>様式４</t>
  </si>
  <si>
    <t>様式５</t>
  </si>
  <si>
    <t>様式６</t>
  </si>
  <si>
    <t>様式７</t>
  </si>
  <si>
    <t>様式８</t>
  </si>
  <si>
    <t>様式９</t>
  </si>
  <si>
    <t>ＡＳＰＡ宿泊申込書（FAX送信表）</t>
  </si>
  <si>
    <t>様式10</t>
  </si>
  <si>
    <t>ASPA開催時</t>
  </si>
  <si>
    <r>
      <t>0195</t>
    </r>
    <r>
      <rPr>
        <sz val="20"/>
        <rFont val="ＭＳ Ｐゴシック"/>
        <family val="3"/>
      </rPr>
      <t>－</t>
    </r>
    <r>
      <rPr>
        <sz val="20"/>
        <rFont val="Century Gothic"/>
        <family val="2"/>
      </rPr>
      <t>72</t>
    </r>
    <r>
      <rPr>
        <sz val="20"/>
        <rFont val="ＭＳ Ｐゴシック"/>
        <family val="3"/>
      </rPr>
      <t>－</t>
    </r>
    <r>
      <rPr>
        <sz val="20"/>
        <rFont val="Century Gothic"/>
        <family val="2"/>
      </rPr>
      <t>5262</t>
    </r>
  </si>
  <si>
    <t>（氏名）</t>
  </si>
  <si>
    <t>（役職）</t>
  </si>
  <si>
    <t>（氏　名）</t>
  </si>
  <si>
    <t>所属長</t>
  </si>
  <si>
    <t>公印</t>
  </si>
  <si>
    <t>（チーム内役職）</t>
  </si>
  <si>
    <t>本書をもって、標記大会へ参加を申請いたします。</t>
  </si>
  <si>
    <t>チームエントリー申請書</t>
  </si>
  <si>
    <t>（不参加・退会届）</t>
  </si>
  <si>
    <t>←〔該当する方へチェックを入れてください。〕→</t>
  </si>
  <si>
    <t>標記大会を不参加（退会）とします。</t>
  </si>
  <si>
    <t>上記のとおり変更を申請します。</t>
  </si>
  <si>
    <t>審判員③（任意)</t>
  </si>
  <si>
    <t>審判員④（任意)</t>
  </si>
  <si>
    <t>ふりがな</t>
  </si>
  <si>
    <t>(協会登録団体名)</t>
  </si>
  <si>
    <t>登録人数</t>
  </si>
  <si>
    <t>上記のとおり申請します。</t>
  </si>
  <si>
    <t>届出人数</t>
  </si>
  <si>
    <t>所　属　歴</t>
  </si>
  <si>
    <t>〔選手等エントリー申請書〕</t>
  </si>
  <si>
    <t>ﾎﾟｼﾞｼｮﾝ</t>
  </si>
  <si>
    <t>（㎝）</t>
  </si>
  <si>
    <t>（ｋｇ）</t>
  </si>
  <si>
    <t>U-15</t>
  </si>
  <si>
    <t>U-12</t>
  </si>
  <si>
    <t>ＧＡＭＥ　ＤＡＴＥ</t>
  </si>
  <si>
    <t>ＣＯＡＣＨ’Ｓ　ＳＩＧＮＡＴＵＲＥ</t>
  </si>
  <si>
    <t>月</t>
  </si>
  <si>
    <t>DIVISION：Ⅰ</t>
  </si>
  <si>
    <t>DIVISION：Ⅱ</t>
  </si>
  <si>
    <t>DIVISION：Ⅲ</t>
  </si>
  <si>
    <t>届出回数</t>
  </si>
  <si>
    <t>　　　　　　月　　　　日</t>
  </si>
  <si>
    <t>協会登録団体名：</t>
  </si>
  <si>
    <t>登録外選手エントリー届</t>
  </si>
  <si>
    <t>〔登録外選手エントリー届〕</t>
  </si>
  <si>
    <t>ＴＥＬ</t>
  </si>
  <si>
    <t>ＦＡＸ</t>
  </si>
  <si>
    <t>0028796</t>
  </si>
  <si>
    <t>久慈市畑田26－96</t>
  </si>
  <si>
    <t>0029001</t>
  </si>
  <si>
    <t>0029001</t>
  </si>
  <si>
    <t>九戸郡野田村大字野田26－62－17</t>
  </si>
  <si>
    <t>0399180</t>
  </si>
  <si>
    <t>0194-53-4489</t>
  </si>
  <si>
    <t>0194-61-3089</t>
  </si>
  <si>
    <t>028-0021</t>
  </si>
  <si>
    <t>0062299</t>
  </si>
  <si>
    <t>0062198</t>
  </si>
  <si>
    <t>0195-23-3385.3386</t>
  </si>
  <si>
    <t>0195-23-5605</t>
  </si>
  <si>
    <t>028-6101</t>
  </si>
  <si>
    <t>0029056</t>
  </si>
  <si>
    <t>0029056</t>
  </si>
  <si>
    <t>0062367</t>
  </si>
  <si>
    <t>0062367</t>
  </si>
  <si>
    <t>0062334</t>
  </si>
  <si>
    <t>0062323</t>
  </si>
  <si>
    <t>0195-74-2609</t>
  </si>
  <si>
    <t>0028932</t>
  </si>
  <si>
    <t>0028909</t>
  </si>
  <si>
    <t>0028909</t>
  </si>
  <si>
    <t>盛岡市上田3－2－1</t>
  </si>
  <si>
    <t>0162155</t>
  </si>
  <si>
    <t>0162155</t>
  </si>
  <si>
    <t>0062244</t>
  </si>
  <si>
    <t>0062244</t>
  </si>
  <si>
    <t>0028875</t>
  </si>
  <si>
    <t>0028875</t>
  </si>
  <si>
    <t>岩手郡滝沢村滝沢字牧野林298－1</t>
  </si>
  <si>
    <t>0062109</t>
  </si>
  <si>
    <t>0062109</t>
  </si>
  <si>
    <t>0062211</t>
  </si>
  <si>
    <t>0062211</t>
  </si>
  <si>
    <t>紫波郡矢巾町大字南矢幅9－1－1</t>
  </si>
  <si>
    <t>0162133</t>
  </si>
  <si>
    <t>0162133</t>
  </si>
  <si>
    <t>0062378</t>
  </si>
  <si>
    <t>0062378</t>
  </si>
  <si>
    <t>盛岡市本宮2-35-1</t>
  </si>
  <si>
    <t>0029348</t>
  </si>
  <si>
    <t>0028819</t>
  </si>
  <si>
    <t>0231646</t>
  </si>
  <si>
    <t>0062187</t>
  </si>
  <si>
    <t>0062187</t>
  </si>
  <si>
    <t>0162100</t>
  </si>
  <si>
    <t>020-0122</t>
  </si>
  <si>
    <t>0363507</t>
  </si>
  <si>
    <t>0062288</t>
  </si>
  <si>
    <t>0062200</t>
  </si>
  <si>
    <t>0062200</t>
  </si>
  <si>
    <t>0062132</t>
  </si>
  <si>
    <t>0062132</t>
  </si>
  <si>
    <t>0028785</t>
  </si>
  <si>
    <t>ﾊﾅｷｾｲｳﾝｺｳﾄｳｶﾞｯｺｳ</t>
  </si>
  <si>
    <t>0028831</t>
  </si>
  <si>
    <t>0028831</t>
  </si>
  <si>
    <t>0029304</t>
  </si>
  <si>
    <t>0029067</t>
  </si>
  <si>
    <t>0062143</t>
  </si>
  <si>
    <t>0028987</t>
  </si>
  <si>
    <t>専修大学北上高等学校</t>
  </si>
  <si>
    <t>0397054</t>
  </si>
  <si>
    <t>0028954</t>
  </si>
  <si>
    <t>0062277</t>
  </si>
  <si>
    <t>0162111</t>
  </si>
  <si>
    <t>0062266</t>
  </si>
  <si>
    <t>0162122</t>
  </si>
  <si>
    <t>0029078</t>
  </si>
  <si>
    <t>0029078</t>
  </si>
  <si>
    <t>0062110</t>
  </si>
  <si>
    <t>0029023</t>
  </si>
  <si>
    <t>0029023</t>
  </si>
  <si>
    <t>0180997</t>
  </si>
  <si>
    <t>0029045</t>
  </si>
  <si>
    <t>0029045</t>
  </si>
  <si>
    <t>0029089</t>
  </si>
  <si>
    <t>0029089</t>
  </si>
  <si>
    <t>0028910</t>
  </si>
  <si>
    <t>0062176</t>
  </si>
  <si>
    <t>0028976</t>
  </si>
  <si>
    <t>0434034</t>
  </si>
  <si>
    <t>0191-75-3116</t>
  </si>
  <si>
    <t>0191-75-3117</t>
  </si>
  <si>
    <t>0061748</t>
  </si>
  <si>
    <t>0062255</t>
  </si>
  <si>
    <t>0062255</t>
  </si>
  <si>
    <t>0062121</t>
  </si>
  <si>
    <t>ｵｵﾌﾅﾄﾋｶﾞｼｺｳﾄｳｶﾞｯｺｳ</t>
  </si>
  <si>
    <t>0062154</t>
  </si>
  <si>
    <t>釜石</t>
  </si>
  <si>
    <t>0028998</t>
  </si>
  <si>
    <t>0193-42-4966</t>
  </si>
  <si>
    <t>0062312</t>
  </si>
  <si>
    <t>0062312</t>
  </si>
  <si>
    <t>0062233</t>
  </si>
  <si>
    <t>0062345</t>
  </si>
  <si>
    <t>0028864</t>
  </si>
  <si>
    <t>0028897</t>
  </si>
  <si>
    <t>0028897</t>
  </si>
  <si>
    <t>0062356</t>
  </si>
  <si>
    <t>0062356</t>
  </si>
  <si>
    <t>0028763</t>
  </si>
  <si>
    <t>ﾐｽﾞｻﾜﾌｯﾄﾎﾞｰﾙｸﾗﾌﾞﾕｰｽ</t>
  </si>
  <si>
    <t>023-0822</t>
  </si>
  <si>
    <t>0197-71-2122</t>
  </si>
  <si>
    <t>0197-71-2160</t>
  </si>
  <si>
    <t>024-0051</t>
  </si>
  <si>
    <t>0028954</t>
  </si>
  <si>
    <t>0191－24－4700</t>
  </si>
  <si>
    <t>0191－24－2146</t>
  </si>
  <si>
    <t>0028943</t>
  </si>
  <si>
    <t>*</t>
  </si>
  <si>
    <t>修正用</t>
  </si>
  <si>
    <t>チーム情報データシート</t>
  </si>
  <si>
    <t>トップページへ戻る</t>
  </si>
  <si>
    <t>ページトップへ</t>
  </si>
  <si>
    <t>チーム・エントリー申請書（不参加・退会届）</t>
  </si>
  <si>
    <t>*協会登録番号</t>
  </si>
  <si>
    <t>*氏　　名</t>
  </si>
  <si>
    <t>*身長</t>
  </si>
  <si>
    <t>*体重</t>
  </si>
  <si>
    <r>
      <t>i</t>
    </r>
    <r>
      <rPr>
        <b/>
        <sz val="22"/>
        <color indexed="53"/>
        <rFont val="Franklin Gothic Medium"/>
        <family val="2"/>
      </rPr>
      <t>wate Football Association U-18</t>
    </r>
  </si>
  <si>
    <t>事前準備（チーム情報入力）</t>
  </si>
  <si>
    <t>作成/印刷する様式を選択（名称をクリック）</t>
  </si>
  <si>
    <t>記入責任者：</t>
  </si>
  <si>
    <t>作成する大会名を選択　（プルダウンリストから選択）</t>
  </si>
  <si>
    <t>ゴールキーパー：ＧＫ</t>
  </si>
  <si>
    <t>フィールドプレーヤー：ＦＰ</t>
  </si>
  <si>
    <t>登録番号</t>
  </si>
  <si>
    <t>チーム情報</t>
  </si>
  <si>
    <t>（役職）</t>
  </si>
  <si>
    <t>（氏名）</t>
  </si>
  <si>
    <t>大会時連絡先携帯（番号／使用者名）</t>
  </si>
  <si>
    <t>登録チーム所属歴</t>
  </si>
  <si>
    <t>日本サッカー協会　　選手登録番号</t>
  </si>
  <si>
    <t>登録チーム所属歴</t>
  </si>
  <si>
    <t>Pos.</t>
  </si>
  <si>
    <t>日本サッカー協会　　　選手登録番号</t>
  </si>
  <si>
    <t>ふりがな</t>
  </si>
  <si>
    <t>U-15</t>
  </si>
  <si>
    <t>U-12</t>
  </si>
  <si>
    <t>○移籍元チーム名</t>
  </si>
  <si>
    <t>○抹消　チーム名</t>
  </si>
  <si>
    <t>大会登録済選手（OUT）</t>
  </si>
  <si>
    <t>大会登録外エントリー選手（　IN　）</t>
  </si>
  <si>
    <t>IWATE FOOTBALL ASSOCIATION U-18</t>
  </si>
  <si>
    <t>iリーグ</t>
  </si>
  <si>
    <t>シーズン</t>
  </si>
  <si>
    <t>協会登録名称：</t>
  </si>
  <si>
    <t>■移籍追加</t>
  </si>
  <si>
    <t>□新規追加</t>
  </si>
  <si>
    <t>●登録移籍</t>
  </si>
  <si>
    <t>▼降格移籍</t>
  </si>
  <si>
    <t>△昇格移籍</t>
  </si>
  <si>
    <t>×抹消</t>
  </si>
  <si>
    <t>（財）日本サッカー協会登録済の選手から、下記の選手を選手証を添えて本試合へエントリーします。</t>
  </si>
  <si>
    <t>(8)</t>
  </si>
  <si>
    <r>
      <rPr>
        <sz val="11"/>
        <color indexed="18"/>
        <rFont val="ＭＳ Ｐゴシック"/>
        <family val="3"/>
      </rPr>
      <t>【</t>
    </r>
    <r>
      <rPr>
        <sz val="11"/>
        <color indexed="18"/>
        <rFont val="Century Gothic"/>
        <family val="2"/>
      </rPr>
      <t>i.LEAGUE</t>
    </r>
    <r>
      <rPr>
        <sz val="11"/>
        <color indexed="18"/>
        <rFont val="ＭＳ Ｐゴシック"/>
        <family val="3"/>
      </rPr>
      <t>　</t>
    </r>
    <r>
      <rPr>
        <sz val="11"/>
        <color indexed="18"/>
        <rFont val="Century Gothic"/>
        <family val="2"/>
      </rPr>
      <t>U-18</t>
    </r>
    <r>
      <rPr>
        <sz val="11"/>
        <color indexed="18"/>
        <rFont val="ＭＳ Ｐゴシック"/>
        <family val="3"/>
      </rPr>
      <t>】</t>
    </r>
  </si>
  <si>
    <t>＠</t>
  </si>
  <si>
    <t>1st</t>
  </si>
  <si>
    <t>2nd</t>
  </si>
  <si>
    <r>
      <rPr>
        <sz val="14"/>
        <rFont val="HGP教科書体"/>
        <family val="1"/>
      </rPr>
      <t>＠</t>
    </r>
  </si>
  <si>
    <t>U-18（ファーストチーム）</t>
  </si>
  <si>
    <t>ページトップへ</t>
  </si>
  <si>
    <t>身長
（ｃｍ）</t>
  </si>
  <si>
    <t>選抜交流</t>
  </si>
  <si>
    <t>高総体</t>
  </si>
  <si>
    <t>選手権</t>
  </si>
  <si>
    <t>リーグシーズン</t>
  </si>
  <si>
    <t>リーグ年度</t>
  </si>
  <si>
    <t>平成年度</t>
  </si>
  <si>
    <t>トップシートへ戻る</t>
  </si>
  <si>
    <t>4th</t>
  </si>
  <si>
    <t>登録予定
U-18</t>
  </si>
  <si>
    <t>登録予定
U-17</t>
  </si>
  <si>
    <t>登録予定
U-16</t>
  </si>
  <si>
    <r>
      <t>表示略称　　　　</t>
    </r>
    <r>
      <rPr>
        <sz val="10"/>
        <rFont val="HGP教科書体"/>
        <family val="1"/>
      </rPr>
      <t>　　（５字以内）</t>
    </r>
  </si>
  <si>
    <t>県立釜石商工高等学校</t>
  </si>
  <si>
    <t>釜石商工</t>
  </si>
  <si>
    <t>水沢ﾕﾅｲﾃｯﾄﾞFCﾕｰｽ</t>
  </si>
  <si>
    <t>水沢UFC</t>
  </si>
  <si>
    <t>021-8511</t>
  </si>
  <si>
    <t>一関市萩荘字高梨</t>
  </si>
  <si>
    <t>0192-26-0792</t>
  </si>
  <si>
    <t>ｶﾏｲｼｺｳﾄｳｶﾞｯｺｳ</t>
  </si>
  <si>
    <t>ｲﾁﾉｾｷｺｳｷﾞｮｳｺｳﾄｳｾﾝﾓﾝｶﾞｯｺｳ</t>
  </si>
  <si>
    <t>ｷﾀｶﾐｼｮｳﾅﾝｺｳﾄｳｶﾞｯｺｳ</t>
  </si>
  <si>
    <t>ﾀﾞｲﾄｳｺｳﾄｳｶﾞｯｺｳ</t>
  </si>
  <si>
    <t>ｸｼﾞﾋｶﾞｼｺｳﾄｳｶﾞｯｺｳ</t>
  </si>
  <si>
    <t>１種</t>
  </si>
  <si>
    <t>２種</t>
  </si>
  <si>
    <t>女子</t>
  </si>
  <si>
    <t>高体連</t>
  </si>
  <si>
    <t>高専連盟</t>
  </si>
  <si>
    <t>その他</t>
  </si>
  <si>
    <t>クラブユース連盟</t>
  </si>
  <si>
    <t xml:space="preserv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</si>
</sst>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quot;｣&quot;_);[Red]\(#,##0&quot;｣&quot;\)"/>
    <numFmt numFmtId="179" formatCode="[$-411]ggge&quot;年&quot;m&quot;月&quot;d&quot;日&quot;;@"/>
    <numFmt numFmtId="180" formatCode="yyyy&quot;年&quot;m&quot;月&quot;d&quot;日&quot;;@"/>
    <numFmt numFmtId="181" formatCode="[$-411]e"/>
    <numFmt numFmtId="182" formatCode="[$-F800]dddd\,\ mmmm\ dd\,\ yyyy"/>
    <numFmt numFmtId="183" formatCode="h:mm;@"/>
    <numFmt numFmtId="184" formatCode="[$-411]ggge&quot;年&quot;"/>
    <numFmt numFmtId="185" formatCode="[$-411]ge\.m\.d;@"/>
  </numFmts>
  <fonts count="346">
    <font>
      <sz val="11"/>
      <name val="ＭＳ Ｐゴシック"/>
      <family val="3"/>
    </font>
    <font>
      <sz val="11"/>
      <color indexed="8"/>
      <name val="ＭＳ Ｐゴシック"/>
      <family val="3"/>
    </font>
    <font>
      <sz val="11"/>
      <name val="ＭＳ 明朝"/>
      <family val="1"/>
    </font>
    <font>
      <sz val="9"/>
      <name val="ＭＳ 明朝"/>
      <family val="1"/>
    </font>
    <font>
      <b/>
      <sz val="11"/>
      <name val="MS UI Gothic"/>
      <family val="3"/>
    </font>
    <font>
      <sz val="11"/>
      <name val="明朝"/>
      <family val="1"/>
    </font>
    <font>
      <sz val="8"/>
      <name val="Arial"/>
      <family val="2"/>
    </font>
    <font>
      <b/>
      <sz val="12"/>
      <name val="Arial"/>
      <family val="2"/>
    </font>
    <font>
      <sz val="10"/>
      <name val="Arial"/>
      <family val="2"/>
    </font>
    <font>
      <u val="single"/>
      <sz val="11"/>
      <color indexed="12"/>
      <name val="ＭＳ Ｐゴシック"/>
      <family val="3"/>
    </font>
    <font>
      <b/>
      <i/>
      <sz val="11"/>
      <name val="ＭＳ Ｐゴシック"/>
      <family val="3"/>
    </font>
    <font>
      <sz val="11"/>
      <name val="ＭＳ Ｐ明朝"/>
      <family val="1"/>
    </font>
    <font>
      <sz val="9"/>
      <name val="ＭＳ Ｐ明朝"/>
      <family val="1"/>
    </font>
    <font>
      <sz val="14"/>
      <name val="ＭＳ 明朝"/>
      <family val="1"/>
    </font>
    <font>
      <sz val="12"/>
      <name val="ＭＳ 明朝"/>
      <family val="1"/>
    </font>
    <font>
      <sz val="14"/>
      <name val="ＭＳ Ｐ明朝"/>
      <family val="1"/>
    </font>
    <font>
      <sz val="12"/>
      <name val="ＭＳ Ｐ明朝"/>
      <family val="1"/>
    </font>
    <font>
      <b/>
      <sz val="14"/>
      <name val="ＭＳ Ｐ明朝"/>
      <family val="1"/>
    </font>
    <font>
      <sz val="16"/>
      <name val="ＭＳ 明朝"/>
      <family val="1"/>
    </font>
    <font>
      <sz val="10"/>
      <name val="ＭＳ 明朝"/>
      <family val="1"/>
    </font>
    <font>
      <sz val="11"/>
      <color indexed="59"/>
      <name val="ＭＳ 明朝"/>
      <family val="1"/>
    </font>
    <font>
      <sz val="11"/>
      <name val="ＭＳ ゴシック"/>
      <family val="3"/>
    </font>
    <font>
      <sz val="11"/>
      <color indexed="8"/>
      <name val="ＭＳ 明朝"/>
      <family val="1"/>
    </font>
    <font>
      <sz val="16"/>
      <name val="ＭＳ Ｐ明朝"/>
      <family val="1"/>
    </font>
    <font>
      <sz val="11"/>
      <name val="MS UI Gothic"/>
      <family val="3"/>
    </font>
    <font>
      <sz val="14"/>
      <name val="MS UI Gothic"/>
      <family val="3"/>
    </font>
    <font>
      <sz val="10"/>
      <name val="MS UI Gothic"/>
      <family val="3"/>
    </font>
    <font>
      <sz val="9"/>
      <name val="MS UI Gothic"/>
      <family val="3"/>
    </font>
    <font>
      <sz val="26"/>
      <name val="ＡＲ明朝体Ｕ"/>
      <family val="3"/>
    </font>
    <font>
      <sz val="16"/>
      <name val="ＡＲＰ明朝体Ｕ"/>
      <family val="3"/>
    </font>
    <font>
      <sz val="14"/>
      <name val="ＡＲ明朝体Ｕ"/>
      <family val="3"/>
    </font>
    <font>
      <sz val="14"/>
      <color indexed="8"/>
      <name val="ＡＲ明朝体Ｕ"/>
      <family val="3"/>
    </font>
    <font>
      <sz val="14"/>
      <name val="ＡＲＰ明朝体Ｕ"/>
      <family val="3"/>
    </font>
    <font>
      <sz val="11"/>
      <color indexed="59"/>
      <name val="ＡＲＰ明朝体Ｕ"/>
      <family val="3"/>
    </font>
    <font>
      <sz val="11"/>
      <name val="ＡＲＰ明朝体Ｕ"/>
      <family val="3"/>
    </font>
    <font>
      <sz val="11"/>
      <color indexed="8"/>
      <name val="ＡＲＰ明朝体Ｕ"/>
      <family val="3"/>
    </font>
    <font>
      <sz val="9"/>
      <name val="ＡＲＰ明朝体Ｕ"/>
      <family val="3"/>
    </font>
    <font>
      <b/>
      <sz val="18"/>
      <name val="Book Antiqua"/>
      <family val="1"/>
    </font>
    <font>
      <b/>
      <sz val="11"/>
      <name val="Bodoni MT Black"/>
      <family val="1"/>
    </font>
    <font>
      <sz val="20"/>
      <name val="ＭＳ Ｐ明朝"/>
      <family val="1"/>
    </font>
    <font>
      <sz val="16"/>
      <color indexed="55"/>
      <name val="ＡＲ丸ゴシック体Ｍ"/>
      <family val="3"/>
    </font>
    <font>
      <sz val="14"/>
      <name val="HG正楷書体-PRO"/>
      <family val="4"/>
    </font>
    <font>
      <sz val="14"/>
      <name val="HGP教科書体"/>
      <family val="1"/>
    </font>
    <font>
      <sz val="11"/>
      <name val="HGP教科書体"/>
      <family val="1"/>
    </font>
    <font>
      <sz val="14"/>
      <name val="Century Gothic"/>
      <family val="2"/>
    </font>
    <font>
      <sz val="16"/>
      <color indexed="8"/>
      <name val="HGP教科書体"/>
      <family val="1"/>
    </font>
    <font>
      <sz val="16"/>
      <color indexed="8"/>
      <name val="HGPｺﾞｼｯｸM"/>
      <family val="3"/>
    </font>
    <font>
      <sz val="14"/>
      <name val="HG教科書体"/>
      <family val="1"/>
    </font>
    <font>
      <sz val="12"/>
      <name val="HG正楷書体-PRO"/>
      <family val="4"/>
    </font>
    <font>
      <sz val="26"/>
      <name val="HG正楷書体-PRO"/>
      <family val="4"/>
    </font>
    <font>
      <sz val="14"/>
      <name val="HGPｺﾞｼｯｸM"/>
      <family val="3"/>
    </font>
    <font>
      <sz val="11"/>
      <name val="HGｺﾞｼｯｸM"/>
      <family val="3"/>
    </font>
    <font>
      <sz val="14"/>
      <name val="HGｺﾞｼｯｸM"/>
      <family val="3"/>
    </font>
    <font>
      <sz val="18"/>
      <name val="ＭＳ Ｐ明朝"/>
      <family val="1"/>
    </font>
    <font>
      <sz val="24"/>
      <name val="HG正楷書体-PRO"/>
      <family val="4"/>
    </font>
    <font>
      <sz val="16"/>
      <name val="HGｺﾞｼｯｸM"/>
      <family val="3"/>
    </font>
    <font>
      <sz val="12"/>
      <name val="HGPｺﾞｼｯｸM"/>
      <family val="3"/>
    </font>
    <font>
      <sz val="6"/>
      <name val="ＭＳ ゴシック"/>
      <family val="3"/>
    </font>
    <font>
      <b/>
      <sz val="12"/>
      <name val="HG丸ｺﾞｼｯｸM-PRO"/>
      <family val="3"/>
    </font>
    <font>
      <b/>
      <u val="single"/>
      <sz val="11"/>
      <color indexed="9"/>
      <name val="ＭＳ Ｐゴシック"/>
      <family val="3"/>
    </font>
    <font>
      <sz val="16"/>
      <name val="HG正楷書体-PRO"/>
      <family val="4"/>
    </font>
    <font>
      <sz val="18"/>
      <name val="HG正楷書体-PRO"/>
      <family val="4"/>
    </font>
    <font>
      <b/>
      <sz val="14"/>
      <color indexed="9"/>
      <name val="HG正楷書体-PRO"/>
      <family val="4"/>
    </font>
    <font>
      <sz val="11"/>
      <color indexed="9"/>
      <name val="ＭＳ Ｐゴシック"/>
      <family val="3"/>
    </font>
    <font>
      <b/>
      <sz val="11"/>
      <color indexed="9"/>
      <name val="ＭＳ Ｐゴシック"/>
      <family val="3"/>
    </font>
    <font>
      <sz val="6"/>
      <name val="ＭＳ Ｐゴシック"/>
      <family val="3"/>
    </font>
    <font>
      <sz val="20"/>
      <name val="HGP教科書体"/>
      <family val="1"/>
    </font>
    <font>
      <sz val="48"/>
      <name val="Elephant"/>
      <family val="1"/>
    </font>
    <font>
      <sz val="18"/>
      <name val="HGPｺﾞｼｯｸE"/>
      <family val="3"/>
    </font>
    <font>
      <i/>
      <sz val="16"/>
      <name val="Elephant"/>
      <family val="1"/>
    </font>
    <font>
      <i/>
      <sz val="20"/>
      <name val="Elephant"/>
      <family val="1"/>
    </font>
    <font>
      <i/>
      <sz val="20"/>
      <name val="ＭＳ Ｐ明朝"/>
      <family val="1"/>
    </font>
    <font>
      <sz val="14"/>
      <name val="HGPｺﾞｼｯｸE"/>
      <family val="3"/>
    </font>
    <font>
      <sz val="16"/>
      <name val="HGP教科書体"/>
      <family val="1"/>
    </font>
    <font>
      <sz val="18"/>
      <name val="HGP教科書体"/>
      <family val="1"/>
    </font>
    <font>
      <sz val="10"/>
      <name val="HGP教科書体"/>
      <family val="1"/>
    </font>
    <font>
      <sz val="16"/>
      <name val="HGPｺﾞｼｯｸE"/>
      <family val="3"/>
    </font>
    <font>
      <sz val="8"/>
      <name val="HGPｺﾞｼｯｸM"/>
      <family val="3"/>
    </font>
    <font>
      <sz val="11"/>
      <name val="HGPｺﾞｼｯｸM"/>
      <family val="3"/>
    </font>
    <font>
      <sz val="22"/>
      <name val="HGPｺﾞｼｯｸM"/>
      <family val="3"/>
    </font>
    <font>
      <sz val="14"/>
      <color indexed="8"/>
      <name val="HGP教科書体"/>
      <family val="1"/>
    </font>
    <font>
      <b/>
      <sz val="16"/>
      <name val="HG丸ｺﾞｼｯｸM-PRO"/>
      <family val="3"/>
    </font>
    <font>
      <b/>
      <sz val="10"/>
      <name val="HG丸ｺﾞｼｯｸM-PRO"/>
      <family val="3"/>
    </font>
    <font>
      <sz val="20"/>
      <name val="HGPｺﾞｼｯｸM"/>
      <family val="3"/>
    </font>
    <font>
      <b/>
      <sz val="11"/>
      <name val="Century Gothic"/>
      <family val="2"/>
    </font>
    <font>
      <sz val="18"/>
      <name val="Century Gothic"/>
      <family val="2"/>
    </font>
    <font>
      <sz val="24"/>
      <name val="ＭＳ 明朝"/>
      <family val="1"/>
    </font>
    <font>
      <sz val="20"/>
      <color indexed="8"/>
      <name val="HGP教科書体"/>
      <family val="1"/>
    </font>
    <font>
      <b/>
      <sz val="11"/>
      <color indexed="43"/>
      <name val="MS UI Gothic"/>
      <family val="3"/>
    </font>
    <font>
      <b/>
      <i/>
      <sz val="18"/>
      <color indexed="43"/>
      <name val="ＡＲＰ明朝体Ｕ"/>
      <family val="3"/>
    </font>
    <font>
      <b/>
      <sz val="10"/>
      <color indexed="43"/>
      <name val="MS UI Gothic"/>
      <family val="3"/>
    </font>
    <font>
      <b/>
      <sz val="16"/>
      <color indexed="43"/>
      <name val="HG丸ｺﾞｼｯｸM-PRO"/>
      <family val="3"/>
    </font>
    <font>
      <i/>
      <sz val="18"/>
      <color indexed="43"/>
      <name val="ＡＲＰ明朝体Ｕ"/>
      <family val="3"/>
    </font>
    <font>
      <sz val="28"/>
      <color indexed="12"/>
      <name val="ＭＳ 明朝"/>
      <family val="1"/>
    </font>
    <font>
      <sz val="28"/>
      <color indexed="8"/>
      <name val="ＭＳ 明朝"/>
      <family val="1"/>
    </font>
    <font>
      <b/>
      <sz val="18"/>
      <name val="ＭＳ 明朝"/>
      <family val="1"/>
    </font>
    <font>
      <b/>
      <sz val="18"/>
      <color indexed="8"/>
      <name val="ＭＳ 明朝"/>
      <family val="1"/>
    </font>
    <font>
      <sz val="16"/>
      <color indexed="8"/>
      <name val="HGPｺﾞｼｯｸE"/>
      <family val="3"/>
    </font>
    <font>
      <sz val="12"/>
      <color indexed="8"/>
      <name val="HGP明朝B"/>
      <family val="1"/>
    </font>
    <font>
      <sz val="14"/>
      <color indexed="8"/>
      <name val="ＭＳ Ｐ明朝"/>
      <family val="1"/>
    </font>
    <font>
      <sz val="12"/>
      <color indexed="8"/>
      <name val="ＭＳ Ｐ明朝"/>
      <family val="1"/>
    </font>
    <font>
      <sz val="18"/>
      <color indexed="8"/>
      <name val="ＭＳ Ｐ明朝"/>
      <family val="1"/>
    </font>
    <font>
      <sz val="18"/>
      <color indexed="8"/>
      <name val="ＭＳ 明朝"/>
      <family val="1"/>
    </font>
    <font>
      <sz val="11"/>
      <name val="HGｺﾞｼｯｸE"/>
      <family val="3"/>
    </font>
    <font>
      <sz val="12"/>
      <name val="HG丸ｺﾞｼｯｸM-PRO"/>
      <family val="3"/>
    </font>
    <font>
      <sz val="10"/>
      <name val="ＭＳ Ｐ明朝"/>
      <family val="1"/>
    </font>
    <font>
      <b/>
      <sz val="20"/>
      <name val="HG丸ｺﾞｼｯｸM-PRO"/>
      <family val="3"/>
    </font>
    <font>
      <u val="single"/>
      <sz val="10"/>
      <name val="ＭＳ Ｐ明朝"/>
      <family val="1"/>
    </font>
    <font>
      <sz val="10"/>
      <name val="HGPｺﾞｼｯｸM"/>
      <family val="3"/>
    </font>
    <font>
      <b/>
      <sz val="12"/>
      <name val="HGPｺﾞｼｯｸM"/>
      <family val="3"/>
    </font>
    <font>
      <b/>
      <sz val="11"/>
      <name val="HGPｺﾞｼｯｸM"/>
      <family val="3"/>
    </font>
    <font>
      <b/>
      <sz val="10"/>
      <name val="HGPｺﾞｼｯｸM"/>
      <family val="3"/>
    </font>
    <font>
      <b/>
      <sz val="20"/>
      <name val="MS UI Gothic"/>
      <family val="3"/>
    </font>
    <font>
      <b/>
      <sz val="16"/>
      <name val="MS UI Gothic"/>
      <family val="3"/>
    </font>
    <font>
      <b/>
      <sz val="20"/>
      <name val="ＭＳ Ｐ明朝"/>
      <family val="1"/>
    </font>
    <font>
      <sz val="20"/>
      <name val="MS UI Gothic"/>
      <family val="3"/>
    </font>
    <font>
      <sz val="18"/>
      <name val="ＭＳ 明朝"/>
      <family val="1"/>
    </font>
    <font>
      <sz val="20"/>
      <name val="ＭＳ 明朝"/>
      <family val="1"/>
    </font>
    <font>
      <sz val="8"/>
      <name val="ＭＳ 明朝"/>
      <family val="1"/>
    </font>
    <font>
      <sz val="16"/>
      <name val="Century Gothic"/>
      <family val="2"/>
    </font>
    <font>
      <sz val="12"/>
      <color indexed="43"/>
      <name val="MS UI Gothic"/>
      <family val="3"/>
    </font>
    <font>
      <sz val="14"/>
      <name val="HGｺﾞｼｯｸE"/>
      <family val="3"/>
    </font>
    <font>
      <sz val="24"/>
      <name val="HGPｺﾞｼｯｸM"/>
      <family val="3"/>
    </font>
    <font>
      <sz val="16"/>
      <name val="HGｺﾞｼｯｸE"/>
      <family val="3"/>
    </font>
    <font>
      <sz val="11"/>
      <color indexed="9"/>
      <name val="HGｺﾞｼｯｸE"/>
      <family val="3"/>
    </font>
    <font>
      <sz val="20"/>
      <name val="HG正楷書体-PRO"/>
      <family val="4"/>
    </font>
    <font>
      <sz val="14"/>
      <color indexed="8"/>
      <name val="HGｺﾞｼｯｸE"/>
      <family val="3"/>
    </font>
    <font>
      <sz val="9"/>
      <name val="HGｺﾞｼｯｸE"/>
      <family val="3"/>
    </font>
    <font>
      <sz val="48"/>
      <name val="HGｺﾞｼｯｸE"/>
      <family val="3"/>
    </font>
    <font>
      <b/>
      <sz val="20"/>
      <name val="HGP教科書体"/>
      <family val="1"/>
    </font>
    <font>
      <sz val="20"/>
      <name val="Century Gothic"/>
      <family val="2"/>
    </font>
    <font>
      <sz val="20"/>
      <name val="ＭＳ Ｐゴシック"/>
      <family val="3"/>
    </font>
    <font>
      <sz val="36"/>
      <name val="HGｺﾞｼｯｸE"/>
      <family val="3"/>
    </font>
    <font>
      <sz val="28"/>
      <name val="HGｺﾞｼｯｸE"/>
      <family val="3"/>
    </font>
    <font>
      <sz val="12"/>
      <name val="Arial Unicode MS"/>
      <family val="3"/>
    </font>
    <font>
      <sz val="12"/>
      <name val="HGｺﾞｼｯｸE"/>
      <family val="3"/>
    </font>
    <font>
      <sz val="22"/>
      <name val="Arial Unicode MS"/>
      <family val="3"/>
    </font>
    <font>
      <sz val="20"/>
      <name val="Arial Unicode MS"/>
      <family val="3"/>
    </font>
    <font>
      <b/>
      <sz val="22"/>
      <color indexed="53"/>
      <name val="Franklin Gothic Medium"/>
      <family val="2"/>
    </font>
    <font>
      <sz val="26"/>
      <name val="ＭＳ ゴシック"/>
      <family val="3"/>
    </font>
    <font>
      <sz val="28"/>
      <name val="HG正楷書体-PRO"/>
      <family val="4"/>
    </font>
    <font>
      <sz val="14"/>
      <color indexed="8"/>
      <name val="HGPｺﾞｼｯｸM"/>
      <family val="3"/>
    </font>
    <font>
      <sz val="14"/>
      <color indexed="9"/>
      <name val="HG正楷書体-PRO"/>
      <family val="4"/>
    </font>
    <font>
      <sz val="11"/>
      <name val="HG正楷書体-PRO"/>
      <family val="4"/>
    </font>
    <font>
      <sz val="12"/>
      <name val="Century Gothic"/>
      <family val="2"/>
    </font>
    <font>
      <sz val="12"/>
      <name val="ＭＳ Ｐゴシック"/>
      <family val="3"/>
    </font>
    <font>
      <sz val="11"/>
      <color indexed="18"/>
      <name val="ＭＳ Ｐゴシック"/>
      <family val="3"/>
    </font>
    <font>
      <sz val="9"/>
      <color indexed="8"/>
      <name val="HGP教科書体"/>
      <family val="1"/>
    </font>
    <font>
      <sz val="9"/>
      <name val="HG正楷書体-PRO"/>
      <family val="4"/>
    </font>
    <font>
      <sz val="26"/>
      <name val="HGｺﾞｼｯｸE"/>
      <family val="3"/>
    </font>
    <font>
      <sz val="24"/>
      <color indexed="8"/>
      <name val="HG正楷書体-PRO"/>
      <family val="4"/>
    </font>
    <font>
      <sz val="14"/>
      <color indexed="8"/>
      <name val="HGｺﾞｼｯｸM"/>
      <family val="3"/>
    </font>
    <font>
      <sz val="18"/>
      <name val="HGPｺﾞｼｯｸM"/>
      <family val="3"/>
    </font>
    <font>
      <sz val="16"/>
      <name val="HGPｺﾞｼｯｸM"/>
      <family val="3"/>
    </font>
    <font>
      <sz val="18"/>
      <color indexed="8"/>
      <name val="HGPｺﾞｼｯｸM"/>
      <family val="3"/>
    </font>
    <font>
      <sz val="28"/>
      <color indexed="12"/>
      <name val="HGPｺﾞｼｯｸM"/>
      <family val="3"/>
    </font>
    <font>
      <sz val="9"/>
      <name val="HGPｺﾞｼｯｸM"/>
      <family val="3"/>
    </font>
    <font>
      <sz val="14"/>
      <name val="Arial"/>
      <family val="2"/>
    </font>
    <font>
      <sz val="20"/>
      <name val="Arial"/>
      <family val="2"/>
    </font>
    <font>
      <sz val="18"/>
      <name val="Arial"/>
      <family val="2"/>
    </font>
    <font>
      <sz val="22"/>
      <name val="HG正楷書体-PRO"/>
      <family val="4"/>
    </font>
    <font>
      <sz val="12"/>
      <name val="HGｺﾞｼｯｸM"/>
      <family val="3"/>
    </font>
    <font>
      <b/>
      <sz val="12"/>
      <color indexed="9"/>
      <name val="HG正楷書体-PRO"/>
      <family val="4"/>
    </font>
    <font>
      <sz val="11"/>
      <color indexed="18"/>
      <name val="Century Gothic"/>
      <family val="2"/>
    </font>
    <font>
      <sz val="10"/>
      <name val="Century Gothic"/>
      <family val="2"/>
    </font>
    <font>
      <sz val="10"/>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44"/>
      <name val="ＭＳ ゴシック"/>
      <family val="3"/>
    </font>
    <font>
      <sz val="11"/>
      <color indexed="53"/>
      <name val="HGPｺﾞｼｯｸM"/>
      <family val="3"/>
    </font>
    <font>
      <b/>
      <sz val="11"/>
      <color indexed="53"/>
      <name val="ＭＳ Ｐゴシック"/>
      <family val="3"/>
    </font>
    <font>
      <b/>
      <sz val="11"/>
      <color indexed="53"/>
      <name val="HGPｺﾞｼｯｸM"/>
      <family val="3"/>
    </font>
    <font>
      <sz val="10"/>
      <color indexed="62"/>
      <name val="HG丸ｺﾞｼｯｸM-PRO"/>
      <family val="3"/>
    </font>
    <font>
      <sz val="11"/>
      <color indexed="22"/>
      <name val="ＭＳ 明朝"/>
      <family val="1"/>
    </font>
    <font>
      <sz val="14"/>
      <color indexed="22"/>
      <name val="ＭＳ 明朝"/>
      <family val="1"/>
    </font>
    <font>
      <sz val="11"/>
      <color indexed="62"/>
      <name val="ＭＳ ゴシック"/>
      <family val="3"/>
    </font>
    <font>
      <sz val="11"/>
      <color indexed="62"/>
      <name val="ＭＳ 明朝"/>
      <family val="1"/>
    </font>
    <font>
      <sz val="16"/>
      <color indexed="62"/>
      <name val="ＭＳ 明朝"/>
      <family val="1"/>
    </font>
    <font>
      <sz val="11"/>
      <color indexed="29"/>
      <name val="ＭＳ 明朝"/>
      <family val="1"/>
    </font>
    <font>
      <sz val="11"/>
      <color indexed="29"/>
      <name val="ＭＳ Ｐゴシック"/>
      <family val="3"/>
    </font>
    <font>
      <sz val="11"/>
      <color indexed="63"/>
      <name val="ＭＳ 明朝"/>
      <family val="1"/>
    </font>
    <font>
      <sz val="11"/>
      <color indexed="62"/>
      <name val="HGｺﾞｼｯｸM"/>
      <family val="3"/>
    </font>
    <font>
      <sz val="11"/>
      <color indexed="62"/>
      <name val="Century Gothic"/>
      <family val="2"/>
    </font>
    <font>
      <sz val="24"/>
      <color indexed="62"/>
      <name val="Century Gothic"/>
      <family val="2"/>
    </font>
    <font>
      <sz val="11"/>
      <color indexed="9"/>
      <name val="HGPｺﾞｼｯｸM"/>
      <family val="3"/>
    </font>
    <font>
      <sz val="14"/>
      <color indexed="62"/>
      <name val="HG正楷書体-PRO"/>
      <family val="4"/>
    </font>
    <font>
      <sz val="26"/>
      <color indexed="62"/>
      <name val="ＡＲ明朝体Ｕ"/>
      <family val="3"/>
    </font>
    <font>
      <sz val="16"/>
      <color indexed="62"/>
      <name val="HGP教科書体"/>
      <family val="1"/>
    </font>
    <font>
      <sz val="14"/>
      <color indexed="62"/>
      <name val="HGP教科書体"/>
      <family val="1"/>
    </font>
    <font>
      <sz val="11"/>
      <color indexed="62"/>
      <name val="HGP教科書体"/>
      <family val="1"/>
    </font>
    <font>
      <sz val="12"/>
      <color indexed="62"/>
      <name val="ＭＳ Ｐ明朝"/>
      <family val="1"/>
    </font>
    <font>
      <sz val="12"/>
      <color indexed="22"/>
      <name val="ＭＳ Ｐ明朝"/>
      <family val="1"/>
    </font>
    <font>
      <sz val="14"/>
      <color indexed="22"/>
      <name val="ＡＲ明朝体Ｕ"/>
      <family val="3"/>
    </font>
    <font>
      <sz val="11"/>
      <color indexed="22"/>
      <name val="ＭＳ Ｐゴシック"/>
      <family val="3"/>
    </font>
    <font>
      <sz val="11"/>
      <color indexed="22"/>
      <name val="HGｺﾞｼｯｸM"/>
      <family val="3"/>
    </font>
    <font>
      <sz val="16"/>
      <color indexed="29"/>
      <name val="ＭＳ 明朝"/>
      <family val="1"/>
    </font>
    <font>
      <sz val="14"/>
      <color indexed="29"/>
      <name val="HGPｺﾞｼｯｸM"/>
      <family val="3"/>
    </font>
    <font>
      <i/>
      <sz val="20"/>
      <color indexed="29"/>
      <name val="ＭＳ Ｐ明朝"/>
      <family val="1"/>
    </font>
    <font>
      <sz val="12"/>
      <color indexed="29"/>
      <name val="ＭＳ Ｐ明朝"/>
      <family val="1"/>
    </font>
    <font>
      <sz val="26"/>
      <color indexed="29"/>
      <name val="ＡＲ明朝体Ｕ"/>
      <family val="3"/>
    </font>
    <font>
      <sz val="20"/>
      <color indexed="29"/>
      <name val="ＭＳ Ｐ明朝"/>
      <family val="1"/>
    </font>
    <font>
      <sz val="14"/>
      <color indexed="29"/>
      <name val="HGP教科書体"/>
      <family val="1"/>
    </font>
    <font>
      <sz val="14"/>
      <color indexed="22"/>
      <name val="HGP教科書体"/>
      <family val="1"/>
    </font>
    <font>
      <sz val="11"/>
      <color indexed="22"/>
      <name val="HGP教科書体"/>
      <family val="1"/>
    </font>
    <font>
      <i/>
      <sz val="20"/>
      <color indexed="22"/>
      <name val="ＭＳ Ｐ明朝"/>
      <family val="1"/>
    </font>
    <font>
      <sz val="10"/>
      <color indexed="63"/>
      <name val="ＭＳ 明朝"/>
      <family val="1"/>
    </font>
    <font>
      <sz val="26"/>
      <color indexed="43"/>
      <name val="HG正楷書体-PRO"/>
      <family val="4"/>
    </font>
    <font>
      <sz val="11"/>
      <color indexed="53"/>
      <name val="MS UI Gothic"/>
      <family val="3"/>
    </font>
    <font>
      <sz val="12"/>
      <color indexed="19"/>
      <name val="HGPｺﾞｼｯｸE"/>
      <family val="3"/>
    </font>
    <font>
      <u val="single"/>
      <sz val="11"/>
      <color indexed="22"/>
      <name val="HG丸ｺﾞｼｯｸM-PRO"/>
      <family val="3"/>
    </font>
    <font>
      <sz val="26"/>
      <color indexed="62"/>
      <name val="HGｺﾞｼｯｸE"/>
      <family val="3"/>
    </font>
    <font>
      <sz val="11"/>
      <color indexed="62"/>
      <name val="MS UI Gothic"/>
      <family val="3"/>
    </font>
    <font>
      <sz val="12"/>
      <color indexed="43"/>
      <name val="HGPｺﾞｼｯｸE"/>
      <family val="3"/>
    </font>
    <font>
      <sz val="11"/>
      <color indexed="43"/>
      <name val="HGPｺﾞｼｯｸE"/>
      <family val="3"/>
    </font>
    <font>
      <sz val="26"/>
      <color indexed="62"/>
      <name val="HGPｺﾞｼｯｸE"/>
      <family val="3"/>
    </font>
    <font>
      <sz val="26"/>
      <color indexed="62"/>
      <name val="ＭＳ Ｐゴシック"/>
      <family val="3"/>
    </font>
    <font>
      <sz val="14"/>
      <color indexed="53"/>
      <name val="HGPｺﾞｼｯｸE"/>
      <family val="3"/>
    </font>
    <font>
      <sz val="18"/>
      <color indexed="9"/>
      <name val="HGPｺﾞｼｯｸE"/>
      <family val="3"/>
    </font>
    <font>
      <sz val="11"/>
      <color indexed="44"/>
      <name val="MS UI Gothic"/>
      <family val="3"/>
    </font>
    <font>
      <b/>
      <sz val="36"/>
      <color indexed="53"/>
      <name val="Franklin Gothic Medium"/>
      <family val="2"/>
    </font>
    <font>
      <b/>
      <sz val="12"/>
      <color indexed="47"/>
      <name val="HG丸ｺﾞｼｯｸM-PRO"/>
      <family val="3"/>
    </font>
    <font>
      <sz val="11"/>
      <color indexed="44"/>
      <name val="HGｺﾞｼｯｸE"/>
      <family val="3"/>
    </font>
    <font>
      <sz val="11"/>
      <color indexed="53"/>
      <name val="ＭＳ Ｐゴシック"/>
      <family val="3"/>
    </font>
    <font>
      <sz val="10"/>
      <color indexed="53"/>
      <name val="HGPｺﾞｼｯｸM"/>
      <family val="3"/>
    </font>
    <font>
      <sz val="12"/>
      <color indexed="22"/>
      <name val="HGPｺﾞｼｯｸE"/>
      <family val="3"/>
    </font>
    <font>
      <b/>
      <sz val="8"/>
      <color indexed="53"/>
      <name val="HGPｺﾞｼｯｸM"/>
      <family val="3"/>
    </font>
    <font>
      <sz val="14"/>
      <color indexed="9"/>
      <name val="HGPｺﾞｼｯｸE"/>
      <family val="3"/>
    </font>
    <font>
      <sz val="14"/>
      <color indexed="9"/>
      <name val="HGｺﾞｼｯｸE"/>
      <family val="3"/>
    </font>
    <font>
      <sz val="16"/>
      <color indexed="9"/>
      <name val="HGｺﾞｼｯｸE"/>
      <family val="3"/>
    </font>
    <font>
      <sz val="12"/>
      <color indexed="9"/>
      <name val="HGｺﾞｼｯｸE"/>
      <family val="3"/>
    </font>
    <font>
      <sz val="14"/>
      <color indexed="29"/>
      <name val="ＭＳ 明朝"/>
      <family val="1"/>
    </font>
    <font>
      <sz val="14"/>
      <color indexed="43"/>
      <name val="HGｺﾞｼｯｸM"/>
      <family val="3"/>
    </font>
    <font>
      <sz val="18"/>
      <color indexed="9"/>
      <name val="HGｺﾞｼｯｸE"/>
      <family val="3"/>
    </font>
    <font>
      <sz val="14"/>
      <color indexed="22"/>
      <name val="HGPｺﾞｼｯｸM"/>
      <family val="3"/>
    </font>
    <font>
      <sz val="36"/>
      <color indexed="9"/>
      <name val="HGｺﾞｼｯｸE"/>
      <family val="3"/>
    </font>
    <font>
      <sz val="20"/>
      <color indexed="9"/>
      <name val="HGｺﾞｼｯｸE"/>
      <family val="3"/>
    </font>
    <font>
      <sz val="11"/>
      <color indexed="43"/>
      <name val="HG丸ｺﾞｼｯｸM-PRO"/>
      <family val="3"/>
    </font>
    <font>
      <sz val="10"/>
      <color indexed="8"/>
      <name val="ＭＳ 明朝"/>
      <family val="1"/>
    </font>
    <font>
      <i/>
      <sz val="18"/>
      <color indexed="8"/>
      <name val="Brush Script MT"/>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3" tint="0.5999900102615356"/>
      <name val="ＭＳ ゴシック"/>
      <family val="3"/>
    </font>
    <font>
      <sz val="11"/>
      <color theme="9"/>
      <name val="HGPｺﾞｼｯｸM"/>
      <family val="3"/>
    </font>
    <font>
      <b/>
      <sz val="11"/>
      <color theme="9"/>
      <name val="ＭＳ Ｐゴシック"/>
      <family val="3"/>
    </font>
    <font>
      <b/>
      <sz val="11"/>
      <color theme="9"/>
      <name val="HGPｺﾞｼｯｸM"/>
      <family val="3"/>
    </font>
    <font>
      <sz val="10"/>
      <color theme="4" tint="-0.4999699890613556"/>
      <name val="HG丸ｺﾞｼｯｸM-PRO"/>
      <family val="3"/>
    </font>
    <font>
      <sz val="11"/>
      <color theme="4" tint="0.5999900102615356"/>
      <name val="ＭＳ 明朝"/>
      <family val="1"/>
    </font>
    <font>
      <sz val="14"/>
      <color theme="4" tint="0.5999900102615356"/>
      <name val="ＭＳ 明朝"/>
      <family val="1"/>
    </font>
    <font>
      <sz val="11"/>
      <color theme="4" tint="-0.4999699890613556"/>
      <name val="ＭＳ Ｐゴシック"/>
      <family val="3"/>
    </font>
    <font>
      <sz val="11"/>
      <color theme="4" tint="-0.4999699890613556"/>
      <name val="ＭＳ ゴシック"/>
      <family val="3"/>
    </font>
    <font>
      <sz val="11"/>
      <color theme="3"/>
      <name val="ＭＳ 明朝"/>
      <family val="1"/>
    </font>
    <font>
      <sz val="16"/>
      <color theme="3"/>
      <name val="ＭＳ 明朝"/>
      <family val="1"/>
    </font>
    <font>
      <sz val="11"/>
      <color theme="5" tint="0.5999900102615356"/>
      <name val="ＭＳ 明朝"/>
      <family val="1"/>
    </font>
    <font>
      <sz val="11"/>
      <color theme="5" tint="0.5999900102615356"/>
      <name val="ＭＳ Ｐゴシック"/>
      <family val="3"/>
    </font>
    <font>
      <sz val="11"/>
      <color theme="1" tint="0.15000000596046448"/>
      <name val="ＭＳ 明朝"/>
      <family val="1"/>
    </font>
    <font>
      <sz val="11"/>
      <color theme="4" tint="-0.4999699890613556"/>
      <name val="HGｺﾞｼｯｸM"/>
      <family val="3"/>
    </font>
    <font>
      <sz val="11"/>
      <color theme="4" tint="-0.4999699890613556"/>
      <name val="Century Gothic"/>
      <family val="2"/>
    </font>
    <font>
      <sz val="24"/>
      <color theme="4" tint="-0.4999699890613556"/>
      <name val="Century Gothic"/>
      <family val="2"/>
    </font>
    <font>
      <sz val="11"/>
      <color theme="0"/>
      <name val="HGPｺﾞｼｯｸM"/>
      <family val="3"/>
    </font>
    <font>
      <sz val="14"/>
      <color theme="3"/>
      <name val="HG正楷書体-PRO"/>
      <family val="4"/>
    </font>
    <font>
      <sz val="26"/>
      <color theme="3"/>
      <name val="ＡＲ明朝体Ｕ"/>
      <family val="3"/>
    </font>
    <font>
      <sz val="16"/>
      <color theme="3"/>
      <name val="HGP教科書体"/>
      <family val="1"/>
    </font>
    <font>
      <sz val="14"/>
      <color theme="3"/>
      <name val="HGP教科書体"/>
      <family val="1"/>
    </font>
    <font>
      <sz val="11"/>
      <color theme="3"/>
      <name val="HGP教科書体"/>
      <family val="1"/>
    </font>
    <font>
      <sz val="11"/>
      <color theme="3"/>
      <name val="ＭＳ Ｐゴシック"/>
      <family val="3"/>
    </font>
    <font>
      <sz val="12"/>
      <color theme="3"/>
      <name val="ＭＳ Ｐ明朝"/>
      <family val="1"/>
    </font>
    <font>
      <sz val="12"/>
      <color theme="4" tint="0.5999900102615356"/>
      <name val="ＭＳ Ｐ明朝"/>
      <family val="1"/>
    </font>
    <font>
      <sz val="14"/>
      <color theme="4" tint="0.5999900102615356"/>
      <name val="ＡＲ明朝体Ｕ"/>
      <family val="3"/>
    </font>
    <font>
      <sz val="11"/>
      <color theme="4" tint="0.5999900102615356"/>
      <name val="ＭＳ Ｐゴシック"/>
      <family val="3"/>
    </font>
    <font>
      <sz val="11"/>
      <color theme="4" tint="0.5999900102615356"/>
      <name val="HGｺﾞｼｯｸM"/>
      <family val="3"/>
    </font>
    <font>
      <sz val="16"/>
      <color theme="5" tint="0.5999900102615356"/>
      <name val="ＭＳ 明朝"/>
      <family val="1"/>
    </font>
    <font>
      <sz val="14"/>
      <color theme="5" tint="0.5999900102615356"/>
      <name val="HGPｺﾞｼｯｸM"/>
      <family val="3"/>
    </font>
    <font>
      <i/>
      <sz val="20"/>
      <color theme="5" tint="0.5999900102615356"/>
      <name val="ＭＳ Ｐ明朝"/>
      <family val="1"/>
    </font>
    <font>
      <sz val="12"/>
      <color theme="5" tint="0.5999900102615356"/>
      <name val="ＭＳ Ｐ明朝"/>
      <family val="1"/>
    </font>
    <font>
      <sz val="26"/>
      <color theme="5" tint="0.5999900102615356"/>
      <name val="ＡＲ明朝体Ｕ"/>
      <family val="3"/>
    </font>
    <font>
      <sz val="20"/>
      <color theme="5" tint="0.5999900102615356"/>
      <name val="ＭＳ Ｐ明朝"/>
      <family val="1"/>
    </font>
    <font>
      <sz val="14"/>
      <color theme="5" tint="0.5999900102615356"/>
      <name val="HGP教科書体"/>
      <family val="1"/>
    </font>
    <font>
      <sz val="12"/>
      <color theme="7" tint="0.5999900102615356"/>
      <name val="ＭＳ Ｐ明朝"/>
      <family val="1"/>
    </font>
    <font>
      <sz val="11"/>
      <color theme="7" tint="0.5999900102615356"/>
      <name val="ＭＳ 明朝"/>
      <family val="1"/>
    </font>
    <font>
      <sz val="14"/>
      <color theme="7" tint="0.5999900102615356"/>
      <name val="HGP教科書体"/>
      <family val="1"/>
    </font>
    <font>
      <sz val="11"/>
      <color theme="7" tint="0.5999900102615356"/>
      <name val="HGP教科書体"/>
      <family val="1"/>
    </font>
    <font>
      <i/>
      <sz val="20"/>
      <color theme="7" tint="0.5999900102615356"/>
      <name val="ＭＳ Ｐ明朝"/>
      <family val="1"/>
    </font>
    <font>
      <sz val="11"/>
      <color theme="7" tint="0.5999900102615356"/>
      <name val="ＭＳ Ｐゴシック"/>
      <family val="3"/>
    </font>
    <font>
      <sz val="10"/>
      <color theme="1" tint="0.15000000596046448"/>
      <name val="ＭＳ 明朝"/>
      <family val="1"/>
    </font>
    <font>
      <sz val="26"/>
      <color theme="6" tint="0.39998000860214233"/>
      <name val="HG正楷書体-PRO"/>
      <family val="4"/>
    </font>
    <font>
      <sz val="10"/>
      <color theme="9"/>
      <name val="HGPｺﾞｼｯｸM"/>
      <family val="3"/>
    </font>
    <font>
      <sz val="11"/>
      <color theme="9"/>
      <name val="MS UI Gothic"/>
      <family val="3"/>
    </font>
    <font>
      <sz val="12"/>
      <color theme="7" tint="0.5999900102615356"/>
      <name val="HGPｺﾞｼｯｸE"/>
      <family val="3"/>
    </font>
    <font>
      <b/>
      <sz val="8"/>
      <color theme="9"/>
      <name val="HGPｺﾞｼｯｸM"/>
      <family val="3"/>
    </font>
    <font>
      <sz val="11"/>
      <color theme="9"/>
      <name val="ＭＳ Ｐゴシック"/>
      <family val="3"/>
    </font>
    <font>
      <sz val="12"/>
      <color theme="6"/>
      <name val="HGPｺﾞｼｯｸE"/>
      <family val="3"/>
    </font>
    <font>
      <sz val="14"/>
      <color theme="9"/>
      <name val="HGPｺﾞｼｯｸE"/>
      <family val="3"/>
    </font>
    <font>
      <sz val="11"/>
      <color theme="3" tint="0.5999900102615356"/>
      <name val="HGｺﾞｼｯｸE"/>
      <family val="3"/>
    </font>
    <font>
      <b/>
      <sz val="36"/>
      <color theme="9"/>
      <name val="Franklin Gothic Medium"/>
      <family val="2"/>
    </font>
    <font>
      <b/>
      <sz val="12"/>
      <color theme="9" tint="0.39998000860214233"/>
      <name val="HG丸ｺﾞｼｯｸM-PRO"/>
      <family val="3"/>
    </font>
    <font>
      <sz val="11"/>
      <color theme="3" tint="0.5999900102615356"/>
      <name val="MS UI Gothic"/>
      <family val="3"/>
    </font>
    <font>
      <sz val="11"/>
      <color theme="3"/>
      <name val="HGｺﾞｼｯｸM"/>
      <family val="3"/>
    </font>
    <font>
      <sz val="26"/>
      <color theme="3"/>
      <name val="HGPｺﾞｼｯｸE"/>
      <family val="3"/>
    </font>
    <font>
      <sz val="26"/>
      <color theme="3"/>
      <name val="ＭＳ Ｐゴシック"/>
      <family val="3"/>
    </font>
    <font>
      <sz val="18"/>
      <color theme="0"/>
      <name val="HGPｺﾞｼｯｸE"/>
      <family val="3"/>
    </font>
    <font>
      <sz val="26"/>
      <color theme="3"/>
      <name val="HGｺﾞｼｯｸE"/>
      <family val="3"/>
    </font>
    <font>
      <sz val="11"/>
      <color theme="4" tint="-0.4999699890613556"/>
      <name val="MS UI Gothic"/>
      <family val="3"/>
    </font>
    <font>
      <sz val="12"/>
      <color rgb="FFFFFF99"/>
      <name val="HGPｺﾞｼｯｸE"/>
      <family val="3"/>
    </font>
    <font>
      <sz val="11"/>
      <color rgb="FFFFFF99"/>
      <name val="HGPｺﾞｼｯｸE"/>
      <family val="3"/>
    </font>
    <font>
      <u val="single"/>
      <sz val="11"/>
      <color theme="7" tint="0.5999900102615356"/>
      <name val="HG丸ｺﾞｼｯｸM-PRO"/>
      <family val="3"/>
    </font>
    <font>
      <sz val="14"/>
      <color theme="0"/>
      <name val="HGｺﾞｼｯｸE"/>
      <family val="3"/>
    </font>
    <font>
      <sz val="14"/>
      <color theme="0"/>
      <name val="HGPｺﾞｼｯｸE"/>
      <family val="3"/>
    </font>
    <font>
      <sz val="12"/>
      <color theme="0"/>
      <name val="HGｺﾞｼｯｸE"/>
      <family val="3"/>
    </font>
    <font>
      <sz val="16"/>
      <color theme="0"/>
      <name val="HGｺﾞｼｯｸE"/>
      <family val="3"/>
    </font>
    <font>
      <sz val="14"/>
      <color rgb="FFFFFF99"/>
      <name val="HGｺﾞｼｯｸM"/>
      <family val="3"/>
    </font>
    <font>
      <sz val="14"/>
      <color theme="5" tint="0.5999900102615356"/>
      <name val="ＭＳ 明朝"/>
      <family val="1"/>
    </font>
    <font>
      <sz val="18"/>
      <color theme="0"/>
      <name val="HGｺﾞｼｯｸE"/>
      <family val="3"/>
    </font>
    <font>
      <sz val="14"/>
      <color theme="7" tint="0.5999900102615356"/>
      <name val="HGPｺﾞｼｯｸM"/>
      <family val="3"/>
    </font>
    <font>
      <sz val="36"/>
      <color theme="0"/>
      <name val="HGｺﾞｼｯｸE"/>
      <family val="3"/>
    </font>
    <font>
      <sz val="20"/>
      <color theme="0"/>
      <name val="HGｺﾞｼｯｸE"/>
      <family val="3"/>
    </font>
    <font>
      <sz val="11"/>
      <color rgb="FFFFFF99"/>
      <name val="HG丸ｺﾞｼｯｸM-PRO"/>
      <family val="3"/>
    </font>
    <font>
      <sz val="11"/>
      <color theme="0"/>
      <name val="HGｺﾞｼｯｸE"/>
      <family val="3"/>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lightGray"/>
    </fill>
    <fill>
      <patternFill patternType="solid">
        <fgColor rgb="FFC6EFCE"/>
        <bgColor indexed="64"/>
      </patternFill>
    </fill>
    <fill>
      <patternFill patternType="solid">
        <fgColor indexed="44"/>
        <bgColor indexed="64"/>
      </patternFill>
    </fill>
    <fill>
      <patternFill patternType="solid">
        <fgColor indexed="43"/>
        <bgColor indexed="64"/>
      </patternFill>
    </fill>
    <fill>
      <patternFill patternType="solid">
        <fgColor indexed="8"/>
        <bgColor indexed="64"/>
      </patternFill>
    </fill>
    <fill>
      <patternFill patternType="solid">
        <fgColor indexed="31"/>
        <bgColor indexed="64"/>
      </patternFill>
    </fill>
    <fill>
      <patternFill patternType="mediumGray"/>
    </fill>
    <fill>
      <patternFill patternType="solid">
        <fgColor indexed="21"/>
        <bgColor indexed="64"/>
      </patternFill>
    </fill>
    <fill>
      <patternFill patternType="mediumGray">
        <bgColor indexed="56"/>
      </patternFill>
    </fill>
    <fill>
      <patternFill patternType="solid">
        <fgColor theme="2"/>
        <bgColor indexed="64"/>
      </patternFill>
    </fill>
    <fill>
      <patternFill patternType="solid">
        <fgColor theme="3"/>
        <bgColor indexed="64"/>
      </patternFill>
    </fill>
    <fill>
      <patternFill patternType="solid">
        <fgColor theme="8" tint="-0.4999699890613556"/>
        <bgColor indexed="64"/>
      </patternFill>
    </fill>
    <fill>
      <patternFill patternType="solid">
        <fgColor theme="4" tint="-0.4999699890613556"/>
        <bgColor indexed="64"/>
      </patternFill>
    </fill>
    <fill>
      <patternFill patternType="solid">
        <fgColor theme="4" tint="-0.4999699890613556"/>
        <bgColor indexed="64"/>
      </patternFill>
    </fill>
    <fill>
      <patternFill patternType="solid">
        <fgColor theme="8" tint="-0.4999699890613556"/>
        <bgColor indexed="64"/>
      </patternFill>
    </fill>
    <fill>
      <patternFill patternType="solid">
        <fgColor theme="4" tint="-0.24997000396251678"/>
        <bgColor indexed="64"/>
      </patternFill>
    </fill>
    <fill>
      <patternFill patternType="solid">
        <fgColor theme="0" tint="-0.04997999966144562"/>
        <bgColor indexed="64"/>
      </patternFill>
    </fill>
    <fill>
      <patternFill patternType="mediumGray">
        <bgColor theme="6"/>
      </patternFill>
    </fill>
    <fill>
      <patternFill patternType="solid">
        <fgColor theme="1" tint="0.15000000596046448"/>
        <bgColor indexed="64"/>
      </patternFill>
    </fill>
    <fill>
      <patternFill patternType="solid">
        <fgColor theme="8" tint="-0.24993999302387238"/>
        <bgColor indexed="64"/>
      </patternFill>
    </fill>
    <fill>
      <patternFill patternType="solid">
        <fgColor theme="0"/>
        <bgColor indexed="64"/>
      </patternFill>
    </fill>
    <fill>
      <patternFill patternType="solid">
        <fgColor theme="3" tint="-0.4999699890613556"/>
        <bgColor indexed="64"/>
      </patternFill>
    </fill>
    <fill>
      <patternFill patternType="mediumGray">
        <bgColor indexed="18"/>
      </patternFill>
    </fill>
    <fill>
      <patternFill patternType="solid">
        <fgColor theme="5" tint="-0.4999699890613556"/>
        <bgColor indexed="64"/>
      </patternFill>
    </fill>
    <fill>
      <patternFill patternType="mediumGray">
        <bgColor theme="5" tint="-0.24997000396251678"/>
      </patternFill>
    </fill>
    <fill>
      <patternFill patternType="solid">
        <fgColor theme="6" tint="-0.4999699890613556"/>
        <bgColor indexed="64"/>
      </patternFill>
    </fill>
    <fill>
      <patternFill patternType="solid">
        <fgColor theme="7" tint="-0.4999699890613556"/>
        <bgColor indexed="64"/>
      </patternFill>
    </fill>
  </fills>
  <borders count="37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hair"/>
      <bottom style="medium"/>
    </border>
    <border>
      <left>
        <color indexed="63"/>
      </left>
      <right>
        <color indexed="63"/>
      </right>
      <top style="thick"/>
      <bottom style="thin"/>
    </border>
    <border>
      <left>
        <color indexed="63"/>
      </left>
      <right>
        <color indexed="63"/>
      </right>
      <top>
        <color indexed="63"/>
      </top>
      <bottom style="thin"/>
    </border>
    <border>
      <left style="hair"/>
      <right style="hair"/>
      <top style="hair"/>
      <bottom style="hair"/>
    </border>
    <border>
      <left style="hair"/>
      <right style="hair"/>
      <top>
        <color indexed="63"/>
      </top>
      <bottom>
        <color indexed="63"/>
      </bottom>
    </border>
    <border>
      <left style="hair"/>
      <right style="hair"/>
      <top>
        <color indexed="63"/>
      </top>
      <bottom style="medium"/>
    </border>
    <border>
      <left style="hair"/>
      <right style="medium"/>
      <top style="hair"/>
      <bottom style="hair"/>
    </border>
    <border>
      <left style="hair"/>
      <right style="medium"/>
      <top>
        <color indexed="63"/>
      </top>
      <bottom style="medium"/>
    </border>
    <border>
      <left style="hair"/>
      <right style="thin"/>
      <top>
        <color indexed="63"/>
      </top>
      <bottom>
        <color indexed="63"/>
      </bottom>
    </border>
    <border>
      <left style="hair"/>
      <right style="medium"/>
      <top>
        <color indexed="63"/>
      </top>
      <bottom>
        <color indexed="63"/>
      </bottom>
    </border>
    <border>
      <left style="hair"/>
      <right style="thin"/>
      <top style="hair"/>
      <bottom style="hair"/>
    </border>
    <border>
      <left style="hair"/>
      <right style="thin"/>
      <top>
        <color indexed="63"/>
      </top>
      <bottom style="medium"/>
    </border>
    <border>
      <left>
        <color indexed="63"/>
      </left>
      <right style="medium"/>
      <top>
        <color indexed="63"/>
      </top>
      <bottom>
        <color indexed="63"/>
      </bottom>
    </border>
    <border>
      <left style="hair"/>
      <right style="hair"/>
      <top style="medium"/>
      <bottom style="medium"/>
    </border>
    <border>
      <left style="hair"/>
      <right style="medium"/>
      <top style="medium"/>
      <bottom style="medium"/>
    </border>
    <border>
      <left>
        <color indexed="63"/>
      </left>
      <right style="thin"/>
      <top style="thin"/>
      <bottom style="thin"/>
    </border>
    <border>
      <left style="thin"/>
      <right style="thin"/>
      <top style="medium"/>
      <bottom style="medium"/>
    </border>
    <border>
      <left style="thin"/>
      <right style="medium"/>
      <top style="medium"/>
      <bottom style="medium"/>
    </border>
    <border>
      <left style="hair"/>
      <right>
        <color indexed="63"/>
      </right>
      <top style="medium"/>
      <bottom style="mediu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style="medium"/>
      <bottom style="hair"/>
    </border>
    <border>
      <left style="medium"/>
      <right>
        <color indexed="63"/>
      </right>
      <top>
        <color indexed="63"/>
      </top>
      <bottom style="thin"/>
    </border>
    <border>
      <left style="hair"/>
      <right style="thin"/>
      <top>
        <color indexed="63"/>
      </top>
      <bottom style="thin"/>
    </border>
    <border>
      <left style="thin"/>
      <right>
        <color indexed="63"/>
      </right>
      <top>
        <color indexed="63"/>
      </top>
      <bottom style="thin"/>
    </border>
    <border>
      <left style="hair"/>
      <right style="hair"/>
      <top>
        <color indexed="63"/>
      </top>
      <bottom style="thin"/>
    </border>
    <border>
      <left style="hair"/>
      <right style="medium"/>
      <top>
        <color indexed="63"/>
      </top>
      <bottom style="thin"/>
    </border>
    <border>
      <left style="medium"/>
      <right style="hair"/>
      <top style="hair"/>
      <bottom style="hair"/>
    </border>
    <border>
      <left style="thin"/>
      <right>
        <color indexed="63"/>
      </right>
      <top>
        <color indexed="63"/>
      </top>
      <bottom>
        <color indexed="63"/>
      </bottom>
    </border>
    <border>
      <left style="thin"/>
      <right>
        <color indexed="63"/>
      </right>
      <top style="hair"/>
      <bottom style="hair"/>
    </border>
    <border>
      <left style="thin"/>
      <right style="hair"/>
      <top>
        <color indexed="63"/>
      </top>
      <bottom style="medium"/>
    </border>
    <border>
      <left style="thin"/>
      <right style="medium"/>
      <top style="thin"/>
      <bottom style="thin"/>
    </border>
    <border>
      <left style="medium"/>
      <right style="medium"/>
      <top>
        <color indexed="63"/>
      </top>
      <bottom style="thin"/>
    </border>
    <border>
      <left style="thin"/>
      <right style="medium"/>
      <top style="double">
        <color indexed="15"/>
      </top>
      <bottom style="thin">
        <color indexed="15"/>
      </bottom>
    </border>
    <border>
      <left style="thin"/>
      <right style="medium"/>
      <top style="thin">
        <color indexed="15"/>
      </top>
      <bottom style="thin">
        <color indexed="15"/>
      </bottom>
    </border>
    <border>
      <left style="thin"/>
      <right style="medium"/>
      <top style="thick">
        <color indexed="15"/>
      </top>
      <bottom style="hair">
        <color indexed="15"/>
      </bottom>
    </border>
    <border>
      <left style="thin"/>
      <right style="medium"/>
      <top style="thin">
        <color indexed="15"/>
      </top>
      <bottom style="thick">
        <color indexed="15"/>
      </bottom>
    </border>
    <border>
      <left>
        <color indexed="63"/>
      </left>
      <right>
        <color indexed="63"/>
      </right>
      <top>
        <color indexed="63"/>
      </top>
      <bottom style="thick"/>
    </border>
    <border>
      <left>
        <color indexed="63"/>
      </left>
      <right>
        <color indexed="63"/>
      </right>
      <top style="hair"/>
      <bottom style="thin"/>
    </border>
    <border>
      <left>
        <color indexed="63"/>
      </left>
      <right style="thin"/>
      <top style="hair"/>
      <bottom style="hair"/>
    </border>
    <border>
      <left>
        <color indexed="63"/>
      </left>
      <right style="hair"/>
      <top style="hair"/>
      <bottom style="thin"/>
    </border>
    <border>
      <left style="hair"/>
      <right style="hair"/>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thin"/>
      <top>
        <color indexed="63"/>
      </top>
      <bottom style="thin"/>
    </border>
    <border>
      <left style="double"/>
      <right>
        <color indexed="63"/>
      </right>
      <top style="hair"/>
      <bottom style="thin"/>
    </border>
    <border>
      <left style="dotted"/>
      <right style="hair"/>
      <top style="hair"/>
      <bottom style="thin"/>
    </border>
    <border>
      <left style="hair"/>
      <right style="hair"/>
      <top style="hair"/>
      <bottom style="thin"/>
    </border>
    <border>
      <left style="hair"/>
      <right style="thin"/>
      <top style="hair"/>
      <bottom style="thin"/>
    </border>
    <border>
      <left style="double"/>
      <right style="double"/>
      <top>
        <color indexed="63"/>
      </top>
      <bottom style="hair"/>
    </border>
    <border>
      <left style="double"/>
      <right>
        <color indexed="63"/>
      </right>
      <top>
        <color indexed="63"/>
      </top>
      <bottom style="hair"/>
    </border>
    <border>
      <left style="dotted"/>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color indexed="63"/>
      </top>
      <bottom style="hair"/>
    </border>
    <border>
      <left style="double"/>
      <right style="double"/>
      <top style="hair"/>
      <bottom style="hair"/>
    </border>
    <border>
      <left style="double"/>
      <right>
        <color indexed="63"/>
      </right>
      <top style="hair"/>
      <bottom style="hair"/>
    </border>
    <border>
      <left style="dotted"/>
      <right style="hair"/>
      <top style="hair"/>
      <bottom style="hair"/>
    </border>
    <border>
      <left>
        <color indexed="63"/>
      </left>
      <right style="hair"/>
      <top style="hair"/>
      <bottom style="hair"/>
    </border>
    <border>
      <left style="double"/>
      <right style="double"/>
      <top style="hair"/>
      <bottom style="thin"/>
    </border>
    <border>
      <left style="double"/>
      <right style="double"/>
      <top style="thin"/>
      <bottom style="hair"/>
    </border>
    <border>
      <left style="double"/>
      <right>
        <color indexed="63"/>
      </right>
      <top style="thin"/>
      <bottom style="hair"/>
    </border>
    <border>
      <left style="dotted"/>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thin"/>
      <right style="hair"/>
      <top>
        <color indexed="63"/>
      </top>
      <bottom style="thin"/>
    </border>
    <border>
      <left style="thin"/>
      <right style="hair"/>
      <top>
        <color indexed="63"/>
      </top>
      <bottom style="hair"/>
    </border>
    <border>
      <left style="hair"/>
      <right>
        <color indexed="63"/>
      </right>
      <top>
        <color indexed="63"/>
      </top>
      <bottom style="hair"/>
    </border>
    <border>
      <left style="thin"/>
      <right style="hair"/>
      <top style="hair"/>
      <bottom style="hair"/>
    </border>
    <border>
      <left style="hair"/>
      <right>
        <color indexed="63"/>
      </right>
      <top style="hair"/>
      <bottom style="hair"/>
    </border>
    <border>
      <left style="thin"/>
      <right style="hair"/>
      <top style="hair"/>
      <bottom style="thin"/>
    </border>
    <border>
      <left style="hair"/>
      <right>
        <color indexed="63"/>
      </right>
      <top style="hair"/>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dotted"/>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medium"/>
      <right style="medium"/>
      <top style="thick"/>
      <bottom style="thin"/>
    </border>
    <border>
      <left style="thin"/>
      <right style="hair"/>
      <top style="thin"/>
      <bottom style="hair"/>
    </border>
    <border>
      <left style="hair"/>
      <right>
        <color indexed="63"/>
      </right>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style="medium"/>
    </border>
    <border>
      <left style="medium"/>
      <right style="hair"/>
      <top>
        <color indexed="63"/>
      </top>
      <bottom style="hair"/>
    </border>
    <border>
      <left style="medium"/>
      <right style="hair"/>
      <top style="hair"/>
      <bottom style="double"/>
    </border>
    <border>
      <left style="hair"/>
      <right style="hair"/>
      <top style="hair"/>
      <bottom style="double"/>
    </border>
    <border>
      <left>
        <color indexed="63"/>
      </left>
      <right style="medium"/>
      <top style="hair"/>
      <bottom style="thin"/>
    </border>
    <border>
      <left style="thin">
        <color theme="8" tint="0.3999499976634979"/>
      </left>
      <right style="thin">
        <color theme="8" tint="0.3999499976634979"/>
      </right>
      <top style="thin">
        <color theme="8" tint="0.3999499976634979"/>
      </top>
      <bottom style="thick">
        <color theme="8" tint="0.3999499976634979"/>
      </bottom>
    </border>
    <border>
      <left style="thin">
        <color theme="8" tint="0.3999499976634979"/>
      </left>
      <right style="thin">
        <color theme="8" tint="0.3999499976634979"/>
      </right>
      <top style="thick">
        <color theme="8" tint="0.3999499976634979"/>
      </top>
      <bottom style="thin">
        <color theme="8" tint="0.3999499976634979"/>
      </bottom>
    </border>
    <border>
      <left style="thin">
        <color theme="8" tint="0.3999499976634979"/>
      </left>
      <right style="thin">
        <color theme="8" tint="0.3999499976634979"/>
      </right>
      <top style="thin">
        <color theme="8" tint="0.3999499976634979"/>
      </top>
      <bottom style="thin">
        <color theme="8" tint="0.3999499976634979"/>
      </bottom>
    </border>
    <border>
      <left style="thin">
        <color theme="8" tint="0.3999499976634979"/>
      </left>
      <right style="thin">
        <color theme="8" tint="0.3999499976634979"/>
      </right>
      <top style="thin">
        <color theme="8" tint="0.3999499976634979"/>
      </top>
      <bottom>
        <color indexed="63"/>
      </bottom>
    </border>
    <border>
      <left style="thin">
        <color theme="8" tint="0.39991000294685364"/>
      </left>
      <right style="thin">
        <color theme="8" tint="0.39991000294685364"/>
      </right>
      <top style="thin">
        <color theme="8" tint="0.39991000294685364"/>
      </top>
      <bottom style="thin">
        <color theme="8" tint="0.39991000294685364"/>
      </bottom>
    </border>
    <border>
      <left style="thin">
        <color theme="8" tint="0.39991000294685364"/>
      </left>
      <right style="thin">
        <color theme="8" tint="0.39991000294685364"/>
      </right>
      <top style="thin">
        <color theme="8" tint="0.39991000294685364"/>
      </top>
      <bottom>
        <color indexed="63"/>
      </bottom>
    </border>
    <border>
      <left style="thin">
        <color theme="8" tint="0.3999499976634979"/>
      </left>
      <right style="thick">
        <color theme="8" tint="0.3999499976634979"/>
      </right>
      <top style="thin">
        <color theme="8" tint="0.3999499976634979"/>
      </top>
      <bottom style="thin">
        <color theme="8" tint="0.3999499976634979"/>
      </bottom>
    </border>
    <border diagonalDown="1">
      <left>
        <color indexed="63"/>
      </left>
      <right style="thin">
        <color theme="8" tint="0.3999499976634979"/>
      </right>
      <top>
        <color indexed="63"/>
      </top>
      <bottom style="thin">
        <color theme="8" tint="0.3999499976634979"/>
      </bottom>
      <diagonal style="thin">
        <color theme="8" tint="0.39991000294685364"/>
      </diagonal>
    </border>
    <border>
      <left>
        <color indexed="63"/>
      </left>
      <right style="thin">
        <color theme="8" tint="0.3999499976634979"/>
      </right>
      <top style="thick">
        <color theme="8" tint="0.3999499976634979"/>
      </top>
      <bottom>
        <color indexed="63"/>
      </bottom>
    </border>
    <border diagonalDown="1">
      <left>
        <color indexed="63"/>
      </left>
      <right>
        <color indexed="63"/>
      </right>
      <top style="thick">
        <color theme="8" tint="0.3999499976634979"/>
      </top>
      <bottom>
        <color indexed="63"/>
      </bottom>
      <diagonal style="thin">
        <color theme="8" tint="0.39991000294685364"/>
      </diagonal>
    </border>
    <border>
      <left style="thin">
        <color theme="8" tint="0.3999499976634979"/>
      </left>
      <right>
        <color indexed="63"/>
      </right>
      <top style="thick">
        <color theme="8" tint="0.3999499976634979"/>
      </top>
      <bottom>
        <color indexed="63"/>
      </bottom>
    </border>
    <border>
      <left style="thin">
        <color theme="8" tint="0.3999499976634979"/>
      </left>
      <right style="thin">
        <color theme="8" tint="0.3999499976634979"/>
      </right>
      <top style="thick">
        <color theme="8" tint="0.3999499976634979"/>
      </top>
      <bottom>
        <color indexed="63"/>
      </bottom>
    </border>
    <border>
      <left style="thin">
        <color theme="8" tint="0.3999499976634979"/>
      </left>
      <right style="thin">
        <color theme="8" tint="0.3999499976634979"/>
      </right>
      <top>
        <color indexed="63"/>
      </top>
      <bottom style="thin">
        <color theme="8" tint="0.3999499976634979"/>
      </bottom>
    </border>
    <border>
      <left>
        <color indexed="63"/>
      </left>
      <right>
        <color indexed="63"/>
      </right>
      <top style="thick"/>
      <bottom>
        <color indexed="63"/>
      </bottom>
    </border>
    <border>
      <left>
        <color indexed="63"/>
      </left>
      <right>
        <color indexed="63"/>
      </right>
      <top style="hair"/>
      <bottom style="thick"/>
    </border>
    <border>
      <left style="thin"/>
      <right>
        <color indexed="63"/>
      </right>
      <top style="thin"/>
      <bottom style="thin"/>
    </border>
    <border>
      <left>
        <color indexed="63"/>
      </left>
      <right style="medium"/>
      <top style="thin">
        <color theme="4" tint="0.7999799847602844"/>
      </top>
      <bottom style="thin">
        <color theme="4" tint="0.7999799847602844"/>
      </bottom>
    </border>
    <border>
      <left>
        <color indexed="63"/>
      </left>
      <right>
        <color indexed="63"/>
      </right>
      <top style="hair"/>
      <bottom style="double"/>
    </border>
    <border>
      <left style="hair"/>
      <right style="hair"/>
      <top>
        <color indexed="63"/>
      </top>
      <bottom style="thick"/>
    </border>
    <border>
      <left style="hair"/>
      <right style="hair"/>
      <top style="hair"/>
      <bottom style="medium"/>
    </border>
    <border>
      <left style="thin"/>
      <right style="medium"/>
      <top>
        <color indexed="63"/>
      </top>
      <bottom>
        <color indexed="63"/>
      </bottom>
    </border>
    <border>
      <left>
        <color indexed="63"/>
      </left>
      <right>
        <color indexed="63"/>
      </right>
      <top style="hair"/>
      <bottom style="medium"/>
    </border>
    <border>
      <left style="hair"/>
      <right style="medium"/>
      <top style="thin"/>
      <bottom style="hair"/>
    </border>
    <border>
      <left style="thick"/>
      <right>
        <color indexed="63"/>
      </right>
      <top style="hair"/>
      <bottom style="hair"/>
    </border>
    <border>
      <left style="thin"/>
      <right>
        <color indexed="63"/>
      </right>
      <top style="thin">
        <color theme="6" tint="-0.4999699890613556"/>
      </top>
      <bottom style="thin">
        <color theme="6" tint="-0.4999699890613556"/>
      </bottom>
    </border>
    <border>
      <left style="medium"/>
      <right style="hair"/>
      <top style="hair"/>
      <bottom style="medium"/>
    </border>
    <border>
      <left style="hair"/>
      <right style="medium"/>
      <top style="hair"/>
      <bottom style="medium"/>
    </border>
    <border>
      <left style="hair"/>
      <right style="hair"/>
      <top style="hair"/>
      <bottom>
        <color indexed="63"/>
      </bottom>
    </border>
    <border>
      <left style="hair"/>
      <right style="medium"/>
      <top>
        <color indexed="63"/>
      </top>
      <bottom style="hair"/>
    </border>
    <border>
      <left>
        <color indexed="63"/>
      </left>
      <right style="thick"/>
      <top>
        <color indexed="63"/>
      </top>
      <bottom>
        <color indexed="63"/>
      </bottom>
    </border>
    <border>
      <left>
        <color indexed="63"/>
      </left>
      <right style="thin">
        <color rgb="FF7F7F7F"/>
      </right>
      <top>
        <color indexed="63"/>
      </top>
      <bottom style="thin">
        <color rgb="FF7F7F7F"/>
      </bottom>
    </border>
    <border>
      <left style="thin">
        <color rgb="FF7F7F7F"/>
      </left>
      <right style="thin">
        <color rgb="FF7F7F7F"/>
      </right>
      <top style="medium"/>
      <bottom style="thin">
        <color rgb="FF7F7F7F"/>
      </bottom>
    </border>
    <border>
      <left style="thin">
        <color rgb="FF7F7F7F"/>
      </left>
      <right style="thin">
        <color rgb="FF7F7F7F"/>
      </right>
      <top>
        <color indexed="63"/>
      </top>
      <bottom style="thin">
        <color rgb="FF7F7F7F"/>
      </bottom>
    </border>
    <border>
      <left style="thin">
        <color rgb="FF7F7F7F"/>
      </left>
      <right>
        <color indexed="63"/>
      </right>
      <top>
        <color indexed="63"/>
      </top>
      <bottom style="thin">
        <color rgb="FF7F7F7F"/>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ck"/>
      <bottom style="thin"/>
    </border>
    <border>
      <left>
        <color indexed="63"/>
      </left>
      <right style="thin"/>
      <top style="thick"/>
      <bottom style="thin"/>
    </border>
    <border>
      <left style="hair"/>
      <right style="hair"/>
      <top style="thick"/>
      <bottom style="thin"/>
    </border>
    <border>
      <left>
        <color indexed="63"/>
      </left>
      <right>
        <color indexed="63"/>
      </right>
      <top style="thin">
        <color theme="8" tint="0.3999499976634979"/>
      </top>
      <bottom style="thin">
        <color theme="8" tint="0.3999499976634979"/>
      </bottom>
    </border>
    <border>
      <left style="thin"/>
      <right>
        <color indexed="63"/>
      </right>
      <top>
        <color indexed="63"/>
      </top>
      <bottom style="hair"/>
    </border>
    <border>
      <left style="medium"/>
      <right style="medium"/>
      <top style="hair"/>
      <bottom style="hair"/>
    </border>
    <border>
      <left style="thin"/>
      <right>
        <color indexed="63"/>
      </right>
      <top style="hair"/>
      <bottom style="thin"/>
    </border>
    <border>
      <left style="medium"/>
      <right style="medium"/>
      <top style="hair"/>
      <bottom style="thin"/>
    </border>
    <border>
      <left style="medium"/>
      <right style="medium"/>
      <top style="medium"/>
      <bottom style="medium"/>
    </border>
    <border>
      <left>
        <color indexed="63"/>
      </left>
      <right style="hair"/>
      <top style="hair"/>
      <bottom style="medium"/>
    </border>
    <border>
      <left style="thin">
        <color theme="8" tint="0.3999499976634979"/>
      </left>
      <right style="thick">
        <color theme="8" tint="0.3999499976634979"/>
      </right>
      <top style="thin">
        <color theme="8" tint="0.3999499976634979"/>
      </top>
      <bottom style="thick">
        <color theme="8" tint="0.3999499976634979"/>
      </bottom>
    </border>
    <border>
      <left style="thin">
        <color theme="8" tint="0.3999499976634979"/>
      </left>
      <right style="thick">
        <color theme="8" tint="0.3999499976634979"/>
      </right>
      <top style="thick">
        <color theme="8" tint="0.3999499976634979"/>
      </top>
      <bottom style="thin">
        <color theme="8" tint="0.3999499976634979"/>
      </bottom>
    </border>
    <border>
      <left style="thin">
        <color theme="8" tint="0.3999499976634979"/>
      </left>
      <right>
        <color indexed="63"/>
      </right>
      <top>
        <color indexed="63"/>
      </top>
      <bottom style="thin">
        <color theme="8" tint="0.3999499976634979"/>
      </bottom>
    </border>
    <border>
      <left>
        <color indexed="63"/>
      </left>
      <right>
        <color indexed="63"/>
      </right>
      <top>
        <color indexed="63"/>
      </top>
      <bottom style="thin">
        <color theme="8" tint="0.3999499976634979"/>
      </bottom>
    </border>
    <border>
      <left>
        <color indexed="63"/>
      </left>
      <right style="thin">
        <color theme="8" tint="0.39991000294685364"/>
      </right>
      <top>
        <color indexed="63"/>
      </top>
      <bottom style="thin">
        <color theme="8" tint="0.3999499976634979"/>
      </bottom>
    </border>
    <border>
      <left>
        <color indexed="63"/>
      </left>
      <right style="thick">
        <color theme="8" tint="0.39991000294685364"/>
      </right>
      <top>
        <color indexed="63"/>
      </top>
      <bottom style="thin">
        <color theme="8" tint="0.3999499976634979"/>
      </bottom>
    </border>
    <border>
      <left style="thick">
        <color theme="8" tint="0.3999499976634979"/>
      </left>
      <right style="thin">
        <color theme="8" tint="0.3999499976634979"/>
      </right>
      <top style="thick">
        <color theme="8" tint="0.3999499976634979"/>
      </top>
      <bottom style="thin">
        <color theme="8" tint="0.3999499976634979"/>
      </bottom>
    </border>
    <border>
      <left style="thick">
        <color theme="8" tint="0.3999499976634979"/>
      </left>
      <right style="thin">
        <color theme="8" tint="0.3999499976634979"/>
      </right>
      <top style="thin">
        <color theme="8" tint="0.3999499976634979"/>
      </top>
      <bottom style="thin">
        <color theme="8" tint="0.3999499976634979"/>
      </bottom>
    </border>
    <border>
      <left style="thick">
        <color theme="8" tint="0.3999499976634979"/>
      </left>
      <right style="thin">
        <color theme="8" tint="0.3999499976634979"/>
      </right>
      <top style="thin">
        <color theme="8" tint="0.3999499976634979"/>
      </top>
      <bottom style="thick">
        <color theme="8" tint="0.3999499976634979"/>
      </bottom>
    </border>
    <border>
      <left style="thin">
        <color theme="8" tint="0.3999499976634979"/>
      </left>
      <right style="thick">
        <color theme="8" tint="0.3999499976634979"/>
      </right>
      <top style="thin">
        <color theme="8" tint="0.3999499976634979"/>
      </top>
      <bottom>
        <color indexed="63"/>
      </bottom>
    </border>
    <border>
      <left style="thick">
        <color theme="8" tint="0.3999499976634979"/>
      </left>
      <right style="thin">
        <color theme="8" tint="0.3999499976634979"/>
      </right>
      <top style="thin">
        <color theme="8" tint="0.3999499976634979"/>
      </top>
      <bottom>
        <color indexed="63"/>
      </bottom>
    </border>
    <border>
      <left style="thick">
        <color theme="8" tint="0.39991000294685364"/>
      </left>
      <right style="thin">
        <color theme="8" tint="0.39991000294685364"/>
      </right>
      <top style="thick">
        <color theme="8" tint="0.39991000294685364"/>
      </top>
      <bottom style="thin">
        <color theme="8" tint="0.39991000294685364"/>
      </bottom>
    </border>
    <border>
      <left style="thick">
        <color theme="8" tint="0.39991000294685364"/>
      </left>
      <right style="thin">
        <color theme="8" tint="0.39991000294685364"/>
      </right>
      <top style="thin">
        <color theme="8" tint="0.39991000294685364"/>
      </top>
      <bottom style="thin">
        <color theme="8" tint="0.39991000294685364"/>
      </bottom>
    </border>
    <border>
      <left style="thick">
        <color theme="8" tint="0.39991000294685364"/>
      </left>
      <right style="thin">
        <color theme="8" tint="0.39991000294685364"/>
      </right>
      <top style="thin">
        <color theme="8" tint="0.39991000294685364"/>
      </top>
      <bottom>
        <color indexed="63"/>
      </bottom>
    </border>
    <border>
      <left style="thick">
        <color theme="8" tint="0.39991000294685364"/>
      </left>
      <right style="thin">
        <color theme="8" tint="0.3999499976634979"/>
      </right>
      <top style="thin">
        <color theme="8" tint="0.3999499976634979"/>
      </top>
      <bottom style="thin">
        <color theme="8" tint="0.3999499976634979"/>
      </bottom>
    </border>
    <border>
      <left style="thin">
        <color theme="8" tint="0.39991000294685364"/>
      </left>
      <right style="thin">
        <color theme="8" tint="0.39991000294685364"/>
      </right>
      <top style="thick">
        <color theme="8" tint="0.39991000294685364"/>
      </top>
      <bottom style="thin">
        <color theme="8" tint="0.39991000294685364"/>
      </bottom>
    </border>
    <border>
      <left style="thick">
        <color theme="8" tint="0.39991000294685364"/>
      </left>
      <right style="thin">
        <color theme="8" tint="0.3999499976634979"/>
      </right>
      <top style="thin">
        <color theme="8" tint="0.3999499976634979"/>
      </top>
      <bottom style="thin">
        <color theme="8" tint="0.39987999200820923"/>
      </bottom>
    </border>
    <border>
      <left style="thin">
        <color theme="8" tint="0.3999499976634979"/>
      </left>
      <right style="thin">
        <color theme="8" tint="0.3999499976634979"/>
      </right>
      <top style="thin">
        <color theme="8" tint="0.3999499976634979"/>
      </top>
      <bottom style="thin">
        <color theme="8" tint="0.39987999200820923"/>
      </bottom>
    </border>
    <border>
      <left>
        <color indexed="63"/>
      </left>
      <right style="thick">
        <color theme="8" tint="0.39991000294685364"/>
      </right>
      <top style="thin">
        <color theme="8" tint="0.3999499976634979"/>
      </top>
      <bottom style="thin">
        <color theme="8" tint="0.3999499976634979"/>
      </bottom>
    </border>
    <border>
      <left style="thin">
        <color theme="8" tint="0.39991000294685364"/>
      </left>
      <right style="thick">
        <color theme="8" tint="0.39991000294685364"/>
      </right>
      <top style="thin">
        <color theme="8" tint="0.39991000294685364"/>
      </top>
      <bottom style="thin">
        <color theme="8" tint="0.39991000294685364"/>
      </bottom>
    </border>
    <border>
      <left style="thin">
        <color theme="8" tint="0.39991000294685364"/>
      </left>
      <right style="thick">
        <color theme="8" tint="0.39991000294685364"/>
      </right>
      <top style="thin">
        <color theme="8" tint="0.39991000294685364"/>
      </top>
      <bottom>
        <color indexed="63"/>
      </bottom>
    </border>
    <border>
      <left style="thick">
        <color theme="8" tint="0.39991000294685364"/>
      </left>
      <right style="thin">
        <color theme="8" tint="0.3999499976634979"/>
      </right>
      <top style="thick">
        <color theme="8" tint="0.39991000294685364"/>
      </top>
      <bottom style="thin">
        <color theme="8" tint="0.3999499976634979"/>
      </bottom>
    </border>
    <border>
      <left style="thin">
        <color theme="8" tint="0.3999499976634979"/>
      </left>
      <right style="thin">
        <color theme="8" tint="0.3999499976634979"/>
      </right>
      <top style="thick">
        <color theme="8" tint="0.39991000294685364"/>
      </top>
      <bottom style="thin">
        <color theme="8" tint="0.3999499976634979"/>
      </bottom>
    </border>
    <border>
      <left style="thin">
        <color theme="8" tint="0.39991000294685364"/>
      </left>
      <right style="thick">
        <color theme="8" tint="0.39991000294685364"/>
      </right>
      <top style="thick">
        <color theme="8" tint="0.39991000294685364"/>
      </top>
      <bottom style="thin">
        <color theme="8" tint="0.39991000294685364"/>
      </bottom>
    </border>
    <border>
      <left style="thin">
        <color theme="8" tint="0.3999499976634979"/>
      </left>
      <right style="thick">
        <color theme="8" tint="0.39991000294685364"/>
      </right>
      <top style="thick">
        <color theme="8" tint="0.39991000294685364"/>
      </top>
      <bottom style="thin">
        <color theme="8" tint="0.3999499976634979"/>
      </bottom>
    </border>
    <border>
      <left style="thin">
        <color theme="8" tint="0.3999499976634979"/>
      </left>
      <right style="thick">
        <color theme="8" tint="0.39991000294685364"/>
      </right>
      <top style="thin">
        <color theme="8" tint="0.3999499976634979"/>
      </top>
      <bottom style="thin">
        <color theme="8" tint="0.3999499976634979"/>
      </bottom>
    </border>
    <border>
      <left style="thick">
        <color theme="8" tint="-0.24993999302387238"/>
      </left>
      <right>
        <color indexed="63"/>
      </right>
      <top>
        <color indexed="63"/>
      </top>
      <bottom style="thick">
        <color theme="8" tint="-0.24993999302387238"/>
      </bottom>
    </border>
    <border>
      <left>
        <color indexed="63"/>
      </left>
      <right>
        <color indexed="63"/>
      </right>
      <top>
        <color indexed="63"/>
      </top>
      <bottom style="thick">
        <color theme="8" tint="-0.24993999302387238"/>
      </bottom>
    </border>
    <border>
      <left>
        <color indexed="63"/>
      </left>
      <right style="thick">
        <color theme="8" tint="-0.24993999302387238"/>
      </right>
      <top>
        <color indexed="63"/>
      </top>
      <bottom style="thick">
        <color theme="8" tint="-0.24993999302387238"/>
      </bottom>
    </border>
    <border>
      <left style="thin">
        <color theme="8" tint="0.3999499976634979"/>
      </left>
      <right>
        <color indexed="63"/>
      </right>
      <top style="thin">
        <color theme="8" tint="0.3999499976634979"/>
      </top>
      <bottom style="thin">
        <color theme="8" tint="0.3999499976634979"/>
      </bottom>
    </border>
    <border>
      <left>
        <color indexed="63"/>
      </left>
      <right style="thick">
        <color theme="8" tint="0.3999499976634979"/>
      </right>
      <top style="thin">
        <color theme="8" tint="0.3999499976634979"/>
      </top>
      <bottom style="thin">
        <color theme="8" tint="0.3999499976634979"/>
      </bottom>
    </border>
    <border>
      <left style="thin">
        <color theme="8" tint="0.3999499976634979"/>
      </left>
      <right>
        <color indexed="63"/>
      </right>
      <top style="thin">
        <color theme="8" tint="0.3999499976634979"/>
      </top>
      <bottom style="thick">
        <color theme="8" tint="0.3999499976634979"/>
      </bottom>
    </border>
    <border>
      <left>
        <color indexed="63"/>
      </left>
      <right>
        <color indexed="63"/>
      </right>
      <top style="thin">
        <color theme="8" tint="0.3999499976634979"/>
      </top>
      <bottom style="thick">
        <color theme="8" tint="0.3999499976634979"/>
      </bottom>
    </border>
    <border>
      <left>
        <color indexed="63"/>
      </left>
      <right style="thin">
        <color theme="8" tint="0.3999499976634979"/>
      </right>
      <top style="thin">
        <color theme="8" tint="0.3999499976634979"/>
      </top>
      <bottom style="thick">
        <color theme="8" tint="0.3999499976634979"/>
      </bottom>
    </border>
    <border>
      <left style="thick">
        <color theme="8" tint="-0.24993999302387238"/>
      </left>
      <right>
        <color indexed="63"/>
      </right>
      <top style="thick">
        <color theme="8" tint="-0.24993999302387238"/>
      </top>
      <bottom>
        <color indexed="63"/>
      </bottom>
    </border>
    <border>
      <left>
        <color indexed="63"/>
      </left>
      <right>
        <color indexed="63"/>
      </right>
      <top style="thick">
        <color theme="8" tint="-0.24993999302387238"/>
      </top>
      <bottom>
        <color indexed="63"/>
      </bottom>
    </border>
    <border>
      <left>
        <color indexed="63"/>
      </left>
      <right style="thick">
        <color theme="8" tint="-0.24993999302387238"/>
      </right>
      <top style="thick">
        <color theme="8" tint="-0.24993999302387238"/>
      </top>
      <bottom>
        <color indexed="63"/>
      </bottom>
    </border>
    <border>
      <left style="thick">
        <color theme="8" tint="-0.24993999302387238"/>
      </left>
      <right>
        <color indexed="63"/>
      </right>
      <top>
        <color indexed="63"/>
      </top>
      <bottom>
        <color indexed="63"/>
      </bottom>
    </border>
    <border>
      <left>
        <color indexed="63"/>
      </left>
      <right style="thick">
        <color theme="8" tint="-0.24993999302387238"/>
      </right>
      <top>
        <color indexed="63"/>
      </top>
      <bottom>
        <color indexed="63"/>
      </bottom>
    </border>
    <border>
      <left>
        <color indexed="63"/>
      </left>
      <right>
        <color indexed="63"/>
      </right>
      <top style="thick">
        <color theme="8" tint="0.3999499976634979"/>
      </top>
      <bottom style="thick">
        <color theme="8" tint="0.39991000294685364"/>
      </bottom>
    </border>
    <border>
      <left style="thin">
        <color theme="8" tint="0.3999499976634979"/>
      </left>
      <right>
        <color indexed="63"/>
      </right>
      <top style="thin">
        <color theme="8" tint="0.3999499976634979"/>
      </top>
      <bottom style="thin">
        <color theme="8" tint="0.39987999200820923"/>
      </bottom>
    </border>
    <border>
      <left>
        <color indexed="63"/>
      </left>
      <right>
        <color indexed="63"/>
      </right>
      <top style="thin">
        <color theme="8" tint="0.3999499976634979"/>
      </top>
      <bottom style="thin">
        <color theme="8" tint="0.39987999200820923"/>
      </bottom>
    </border>
    <border>
      <left>
        <color indexed="63"/>
      </left>
      <right style="thin">
        <color theme="8" tint="0.39991000294685364"/>
      </right>
      <top style="thin">
        <color theme="8" tint="0.3999499976634979"/>
      </top>
      <bottom style="thin">
        <color theme="8" tint="0.39987999200820923"/>
      </bottom>
    </border>
    <border>
      <left>
        <color indexed="63"/>
      </left>
      <right style="thick">
        <color theme="8" tint="0.39991000294685364"/>
      </right>
      <top style="thin">
        <color theme="8" tint="0.3999499976634979"/>
      </top>
      <bottom style="thin">
        <color theme="8" tint="0.39987999200820923"/>
      </bottom>
    </border>
    <border>
      <left style="thick">
        <color theme="8" tint="0.39991000294685364"/>
      </left>
      <right style="thin">
        <color theme="8" tint="0.3999499976634979"/>
      </right>
      <top style="thin">
        <color theme="8" tint="0.3999499976634979"/>
      </top>
      <bottom style="thick">
        <color theme="8" tint="0.39987999200820923"/>
      </bottom>
    </border>
    <border>
      <left style="thin">
        <color theme="8" tint="0.3999499976634979"/>
      </left>
      <right style="thin">
        <color theme="8" tint="0.3999499976634979"/>
      </right>
      <top style="thin">
        <color theme="8" tint="0.3999499976634979"/>
      </top>
      <bottom style="thick">
        <color theme="8" tint="0.39987999200820923"/>
      </bottom>
    </border>
    <border>
      <left style="thin">
        <color theme="8" tint="0.3999499976634979"/>
      </left>
      <right>
        <color indexed="63"/>
      </right>
      <top style="thin">
        <color theme="8" tint="0.3999499976634979"/>
      </top>
      <bottom style="thick">
        <color theme="8" tint="0.39987999200820923"/>
      </bottom>
    </border>
    <border>
      <left>
        <color indexed="63"/>
      </left>
      <right>
        <color indexed="63"/>
      </right>
      <top style="thin">
        <color theme="8" tint="0.3999499976634979"/>
      </top>
      <bottom style="thick">
        <color theme="8" tint="0.39987999200820923"/>
      </bottom>
    </border>
    <border>
      <left>
        <color indexed="63"/>
      </left>
      <right style="thin">
        <color theme="8" tint="0.39991000294685364"/>
      </right>
      <top style="thin">
        <color theme="8" tint="0.3999499976634979"/>
      </top>
      <bottom style="thick">
        <color theme="8" tint="0.39987999200820923"/>
      </bottom>
    </border>
    <border>
      <left>
        <color indexed="63"/>
      </left>
      <right style="thick">
        <color theme="8" tint="0.39991000294685364"/>
      </right>
      <top style="thin">
        <color theme="8" tint="0.3999499976634979"/>
      </top>
      <bottom style="thick">
        <color theme="8" tint="0.39987999200820923"/>
      </bottom>
    </border>
    <border>
      <left>
        <color indexed="63"/>
      </left>
      <right style="thin">
        <color theme="8" tint="0.39991000294685364"/>
      </right>
      <top style="thin">
        <color theme="8" tint="0.3999499976634979"/>
      </top>
      <bottom style="thin">
        <color theme="8" tint="0.3999499976634979"/>
      </bottom>
    </border>
    <border>
      <left style="thick">
        <color theme="8" tint="0.39991000294685364"/>
      </left>
      <right style="thin">
        <color theme="8" tint="0.3999499976634979"/>
      </right>
      <top>
        <color indexed="63"/>
      </top>
      <bottom style="thin">
        <color theme="8" tint="0.3999499976634979"/>
      </bottom>
    </border>
    <border>
      <left>
        <color indexed="63"/>
      </left>
      <right style="thin"/>
      <top style="medium"/>
      <bottom>
        <color indexed="63"/>
      </bottom>
    </border>
    <border>
      <left style="medium"/>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color indexed="63"/>
      </top>
      <bottom style="thin"/>
    </border>
    <border>
      <left style="hair"/>
      <right>
        <color indexed="63"/>
      </right>
      <top style="medium"/>
      <bottom style="hair"/>
    </border>
    <border>
      <left>
        <color indexed="63"/>
      </left>
      <right style="medium"/>
      <top style="medium"/>
      <bottom style="hair"/>
    </border>
    <border>
      <left style="hair"/>
      <right>
        <color indexed="63"/>
      </right>
      <top style="hair"/>
      <bottom style="medium"/>
    </border>
    <border>
      <left>
        <color indexed="63"/>
      </left>
      <right style="medium"/>
      <top style="hair"/>
      <bottom style="medium"/>
    </border>
    <border>
      <left style="hair"/>
      <right style="hair"/>
      <top style="medium"/>
      <bottom style="hair"/>
    </border>
    <border>
      <left>
        <color indexed="63"/>
      </left>
      <right style="medium"/>
      <top style="hair">
        <color indexed="15"/>
      </top>
      <bottom style="hair">
        <color indexed="15"/>
      </bottom>
    </border>
    <border>
      <left>
        <color indexed="63"/>
      </left>
      <right style="medium"/>
      <top style="hair">
        <color indexed="15"/>
      </top>
      <bottom style="double">
        <color indexed="15"/>
      </bottom>
    </border>
    <border>
      <left>
        <color indexed="63"/>
      </left>
      <right style="medium"/>
      <top style="hair"/>
      <bottom style="hair"/>
    </border>
    <border>
      <left style="medium"/>
      <right style="hair"/>
      <top style="medium"/>
      <bottom style="hair"/>
    </border>
    <border>
      <left style="medium"/>
      <right style="hair"/>
      <top style="hair"/>
      <bottom style="thin"/>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color indexed="63"/>
      </left>
      <right>
        <color indexed="63"/>
      </right>
      <top style="medium"/>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medium"/>
    </border>
    <border>
      <left>
        <color indexed="63"/>
      </left>
      <right style="hair"/>
      <top>
        <color indexed="63"/>
      </top>
      <bottom style="medium"/>
    </border>
    <border>
      <left style="medium"/>
      <right style="hair"/>
      <top style="thin"/>
      <bottom style="hair"/>
    </border>
    <border>
      <left>
        <color indexed="63"/>
      </left>
      <right style="medium"/>
      <top style="hair"/>
      <bottom style="double"/>
    </border>
    <border>
      <left style="hair"/>
      <right>
        <color indexed="63"/>
      </right>
      <top style="hair"/>
      <bottom style="double"/>
    </border>
    <border>
      <left>
        <color indexed="63"/>
      </left>
      <right style="hair"/>
      <top style="hair"/>
      <bottom style="double"/>
    </border>
    <border>
      <left style="medium"/>
      <right>
        <color indexed="63"/>
      </right>
      <top style="medium"/>
      <bottom style="dotted"/>
    </border>
    <border>
      <left>
        <color indexed="63"/>
      </left>
      <right>
        <color indexed="63"/>
      </right>
      <top style="medium"/>
      <bottom style="dotted"/>
    </border>
    <border>
      <left>
        <color indexed="63"/>
      </left>
      <right style="hair"/>
      <top style="medium"/>
      <bottom style="dotted"/>
    </border>
    <border>
      <left style="medium"/>
      <right>
        <color indexed="63"/>
      </right>
      <top style="dotted"/>
      <bottom style="dotted"/>
    </border>
    <border>
      <left>
        <color indexed="63"/>
      </left>
      <right style="hair"/>
      <top style="dotted"/>
      <bottom style="dotted"/>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color indexed="63"/>
      </left>
      <right style="hair"/>
      <top style="medium"/>
      <bottom style="hair"/>
    </border>
    <border>
      <left style="thin"/>
      <right style="hair"/>
      <top style="medium"/>
      <bottom>
        <color indexed="63"/>
      </bottom>
    </border>
    <border>
      <left style="thin"/>
      <right style="hair"/>
      <top>
        <color indexed="63"/>
      </top>
      <bottom>
        <color indexed="63"/>
      </bottom>
    </border>
    <border>
      <left style="medium"/>
      <right>
        <color indexed="63"/>
      </right>
      <top style="dotted"/>
      <bottom>
        <color indexed="63"/>
      </bottom>
    </border>
    <border>
      <left>
        <color indexed="63"/>
      </left>
      <right style="hair"/>
      <top style="dotted"/>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style="dotted"/>
      <bottom>
        <color indexed="63"/>
      </bottom>
    </border>
    <border>
      <left style="hair"/>
      <right>
        <color indexed="63"/>
      </right>
      <top>
        <color indexed="63"/>
      </top>
      <bottom style="double"/>
    </border>
    <border>
      <left style="hair"/>
      <right>
        <color indexed="63"/>
      </right>
      <top>
        <color indexed="63"/>
      </top>
      <bottom style="dotted"/>
    </border>
    <border>
      <left>
        <color indexed="63"/>
      </left>
      <right style="thin"/>
      <top style="hair"/>
      <bottom style="double"/>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color indexed="63"/>
      </left>
      <right style="medium"/>
      <top style="thin"/>
      <bottom>
        <color indexed="63"/>
      </bottom>
    </border>
    <border>
      <left style="medium"/>
      <right>
        <color indexed="63"/>
      </right>
      <top style="hair"/>
      <bottom style="hair"/>
    </border>
    <border>
      <left style="medium"/>
      <right style="hair"/>
      <top style="double"/>
      <bottom>
        <color indexed="63"/>
      </bottom>
    </border>
    <border>
      <left style="medium"/>
      <right style="hair"/>
      <top>
        <color indexed="63"/>
      </top>
      <bottom style="thin"/>
    </border>
    <border>
      <left style="medium"/>
      <right>
        <color indexed="63"/>
      </right>
      <top style="hair"/>
      <bottom style="double"/>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color indexed="63"/>
      </left>
      <right style="medium"/>
      <top style="double"/>
      <bottom style="hair"/>
    </border>
    <border>
      <left>
        <color indexed="63"/>
      </left>
      <right style="medium"/>
      <top style="double"/>
      <bottom>
        <color indexed="63"/>
      </bottom>
    </border>
    <border>
      <left>
        <color indexed="63"/>
      </left>
      <right style="medium"/>
      <top>
        <color indexed="63"/>
      </top>
      <bottom style="thin"/>
    </border>
    <border>
      <left style="hair"/>
      <right style="hair"/>
      <top style="double"/>
      <bottom>
        <color indexed="63"/>
      </bottom>
    </border>
    <border>
      <left style="thin"/>
      <right>
        <color indexed="63"/>
      </right>
      <top style="hair"/>
      <bottom>
        <color indexed="63"/>
      </bottom>
    </border>
    <border>
      <left style="thin"/>
      <right>
        <color indexed="63"/>
      </right>
      <top>
        <color indexed="63"/>
      </top>
      <bottom style="double"/>
    </border>
    <border>
      <left style="hair"/>
      <right style="hair"/>
      <top style="double"/>
      <bottom style="hair"/>
    </border>
    <border>
      <left>
        <color indexed="63"/>
      </left>
      <right style="medium"/>
      <top style="thin"/>
      <bottom style="double"/>
    </border>
    <border>
      <left>
        <color indexed="63"/>
      </left>
      <right style="medium"/>
      <top style="thin">
        <color theme="4" tint="0.7999799847602844"/>
      </top>
      <bottom>
        <color indexed="63"/>
      </bottom>
    </border>
    <border>
      <left>
        <color indexed="63"/>
      </left>
      <right style="medium"/>
      <top>
        <color indexed="63"/>
      </top>
      <bottom style="thin">
        <color theme="4" tint="0.7999500036239624"/>
      </bottom>
    </border>
    <border>
      <left style="thin"/>
      <right style="thin"/>
      <top>
        <color indexed="63"/>
      </top>
      <bottom style="hair"/>
    </border>
    <border>
      <left style="thin"/>
      <right style="thick"/>
      <top>
        <color indexed="63"/>
      </top>
      <bottom style="hair"/>
    </border>
    <border>
      <left style="thick"/>
      <right>
        <color indexed="63"/>
      </right>
      <top style="thick"/>
      <bottom style="hair"/>
    </border>
    <border>
      <left>
        <color indexed="63"/>
      </left>
      <right>
        <color indexed="63"/>
      </right>
      <top style="thick"/>
      <bottom style="hair"/>
    </border>
    <border>
      <left>
        <color indexed="63"/>
      </left>
      <right style="thick"/>
      <top style="thick"/>
      <bottom style="hair"/>
    </border>
    <border>
      <left>
        <color indexed="63"/>
      </left>
      <right style="thick"/>
      <top style="hair"/>
      <bottom style="hair"/>
    </border>
    <border>
      <left>
        <color indexed="63"/>
      </left>
      <right style="thick"/>
      <top>
        <color indexed="63"/>
      </top>
      <bottom style="thick"/>
    </border>
    <border>
      <left style="hair"/>
      <right style="thin"/>
      <top style="thick"/>
      <bottom style="thin"/>
    </border>
    <border>
      <left style="thin"/>
      <right style="thin"/>
      <top style="thick"/>
      <bottom style="thin"/>
    </border>
    <border>
      <left style="thin"/>
      <right style="hair"/>
      <top style="thick"/>
      <bottom style="thin"/>
    </border>
    <border>
      <left>
        <color indexed="63"/>
      </left>
      <right style="thick"/>
      <top style="thin"/>
      <bottom style="hair"/>
    </border>
    <border>
      <left style="thin"/>
      <right style="thin"/>
      <top style="thin"/>
      <bottom>
        <color indexed="63"/>
      </bottom>
    </border>
    <border>
      <left style="thin"/>
      <right style="thick"/>
      <top style="thin"/>
      <bottom>
        <color indexed="63"/>
      </bottom>
    </border>
    <border>
      <left style="thin"/>
      <right style="thin"/>
      <top style="hair"/>
      <bottom style="thin"/>
    </border>
    <border>
      <left style="thin"/>
      <right style="thick"/>
      <top style="hair"/>
      <bottom style="thin"/>
    </border>
    <border>
      <left style="thick"/>
      <right style="thin"/>
      <top style="thick"/>
      <bottom style="thin"/>
    </border>
    <border>
      <left style="thick"/>
      <right style="thin"/>
      <top style="thin"/>
      <bottom>
        <color indexed="63"/>
      </bottom>
    </border>
    <border>
      <left style="thin"/>
      <right>
        <color indexed="63"/>
      </right>
      <top style="thin"/>
      <bottom style="hair"/>
    </border>
    <border>
      <left style="thin"/>
      <right>
        <color indexed="63"/>
      </right>
      <top>
        <color indexed="63"/>
      </top>
      <bottom style="thick"/>
    </border>
    <border>
      <left>
        <color indexed="63"/>
      </left>
      <right>
        <color indexed="63"/>
      </right>
      <top style="thick"/>
      <bottom style="thick"/>
    </border>
    <border>
      <left>
        <color indexed="63"/>
      </left>
      <right style="thin"/>
      <top style="thick"/>
      <bottom style="thick"/>
    </border>
    <border>
      <left style="thick"/>
      <right>
        <color indexed="63"/>
      </right>
      <top style="thick"/>
      <bottom style="thin"/>
    </border>
    <border>
      <left>
        <color indexed="63"/>
      </left>
      <right style="hair"/>
      <top style="thick"/>
      <bottom style="thin"/>
    </border>
    <border>
      <left style="thick"/>
      <right>
        <color indexed="63"/>
      </right>
      <top style="thin"/>
      <bottom style="hair"/>
    </border>
    <border>
      <left>
        <color indexed="63"/>
      </left>
      <right style="hair"/>
      <top>
        <color indexed="63"/>
      </top>
      <bottom style="thick"/>
    </border>
    <border>
      <left>
        <color indexed="63"/>
      </left>
      <right style="thick"/>
      <top style="thick"/>
      <bottom style="thin"/>
    </border>
    <border>
      <left style="thin"/>
      <right>
        <color indexed="63"/>
      </right>
      <top style="hair"/>
      <bottom style="thick"/>
    </border>
    <border>
      <left>
        <color indexed="63"/>
      </left>
      <right style="thick"/>
      <top style="hair"/>
      <bottom style="thick"/>
    </border>
    <border>
      <left style="thin"/>
      <right>
        <color indexed="63"/>
      </right>
      <top style="thick"/>
      <bottom style="hair"/>
    </border>
    <border>
      <left style="thick"/>
      <right>
        <color indexed="63"/>
      </right>
      <top style="hair"/>
      <bottom style="thick"/>
    </border>
    <border>
      <left style="hair"/>
      <right style="thin"/>
      <top style="thin"/>
      <bottom>
        <color indexed="63"/>
      </bottom>
    </border>
    <border>
      <left style="thin"/>
      <right style="hair"/>
      <top style="thin"/>
      <bottom>
        <color indexed="63"/>
      </bottom>
    </border>
    <border>
      <left style="hair"/>
      <right style="thin"/>
      <top>
        <color indexed="63"/>
      </top>
      <bottom style="thick"/>
    </border>
    <border>
      <left style="thin"/>
      <right style="thin"/>
      <top>
        <color indexed="63"/>
      </top>
      <bottom style="thick"/>
    </border>
    <border>
      <left style="thin"/>
      <right style="hair"/>
      <top>
        <color indexed="63"/>
      </top>
      <bottom style="thick"/>
    </border>
    <border>
      <left>
        <color indexed="63"/>
      </left>
      <right style="thin"/>
      <top>
        <color indexed="63"/>
      </top>
      <bottom style="thick"/>
    </border>
    <border>
      <left style="thin"/>
      <right style="thick"/>
      <top>
        <color indexed="63"/>
      </top>
      <bottom style="thick"/>
    </border>
    <border>
      <left style="thin"/>
      <right style="thick"/>
      <top style="thick"/>
      <bottom style="thin"/>
    </border>
    <border>
      <left>
        <color indexed="63"/>
      </left>
      <right style="thin"/>
      <top style="thin"/>
      <bottom style="hair"/>
    </border>
    <border>
      <left style="medium"/>
      <right>
        <color indexed="63"/>
      </right>
      <top style="medium"/>
      <bottom style="hair"/>
    </border>
    <border>
      <left style="hair"/>
      <right>
        <color indexed="63"/>
      </right>
      <top>
        <color indexed="63"/>
      </top>
      <bottom style="thick"/>
    </border>
    <border>
      <left>
        <color indexed="63"/>
      </left>
      <right style="thick"/>
      <top>
        <color indexed="63"/>
      </top>
      <bottom style="hair"/>
    </border>
    <border>
      <left>
        <color indexed="63"/>
      </left>
      <right style="thick"/>
      <top style="hair"/>
      <bottom style="thin"/>
    </border>
    <border>
      <left>
        <color indexed="63"/>
      </left>
      <right style="thick"/>
      <top style="thin"/>
      <bottom>
        <color indexed="63"/>
      </bottom>
    </border>
    <border>
      <left style="hair"/>
      <right>
        <color indexed="63"/>
      </right>
      <top style="thick"/>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color indexed="63"/>
      </right>
      <top style="thick"/>
      <bottom style="thick"/>
    </border>
    <border>
      <left>
        <color indexed="63"/>
      </left>
      <right style="thick"/>
      <top style="thick"/>
      <bottom style="thick"/>
    </border>
    <border>
      <left style="thick"/>
      <right style="thin"/>
      <top>
        <color indexed="63"/>
      </top>
      <bottom style="hair"/>
    </border>
    <border>
      <left style="thick"/>
      <right style="thin"/>
      <top>
        <color indexed="63"/>
      </top>
      <bottom style="thick"/>
    </border>
    <border>
      <left style="hair"/>
      <right>
        <color indexed="63"/>
      </right>
      <top style="hair"/>
      <bottom style="thick"/>
    </border>
    <border>
      <left>
        <color indexed="63"/>
      </left>
      <right style="hair"/>
      <top style="hair"/>
      <bottom style="thick"/>
    </border>
    <border>
      <left style="thick"/>
      <right style="thin"/>
      <top style="hair"/>
      <bottom style="thin"/>
    </border>
    <border>
      <left style="medium"/>
      <right>
        <color indexed="63"/>
      </right>
      <top style="hair"/>
      <bottom style="medium"/>
    </border>
    <border>
      <left style="thick"/>
      <right>
        <color indexed="63"/>
      </right>
      <top style="thick"/>
      <bottom style="thick"/>
    </border>
    <border>
      <left style="thick"/>
      <right style="hair"/>
      <top style="thick"/>
      <bottom>
        <color indexed="63"/>
      </bottom>
    </border>
    <border>
      <left style="thick"/>
      <right style="hair"/>
      <top>
        <color indexed="63"/>
      </top>
      <bottom style="thin"/>
    </border>
    <border>
      <left>
        <color indexed="63"/>
      </left>
      <right style="hair"/>
      <top style="thick"/>
      <bottom>
        <color indexed="63"/>
      </bottom>
    </border>
    <border>
      <left style="hair"/>
      <right style="hair"/>
      <top style="thick"/>
      <bottom>
        <color indexed="63"/>
      </bottom>
    </border>
    <border>
      <left style="hair"/>
      <right>
        <color indexed="63"/>
      </right>
      <top style="thick"/>
      <bottom>
        <color indexed="63"/>
      </bottom>
    </border>
    <border>
      <left>
        <color indexed="63"/>
      </left>
      <right style="thin"/>
      <top style="thick"/>
      <bottom>
        <color indexed="63"/>
      </bottom>
    </border>
    <border>
      <left>
        <color indexed="63"/>
      </left>
      <right style="thick"/>
      <top>
        <color indexed="63"/>
      </top>
      <bottom style="thin"/>
    </border>
    <border>
      <left>
        <color indexed="63"/>
      </left>
      <right style="thick"/>
      <top style="thick"/>
      <bottom>
        <color indexed="63"/>
      </bottom>
    </border>
    <border>
      <left style="thick"/>
      <right>
        <color indexed="63"/>
      </right>
      <top>
        <color indexed="63"/>
      </top>
      <bottom style="medium"/>
    </border>
    <border>
      <left style="hair"/>
      <right style="medium"/>
      <top style="medium"/>
      <bottom style="hair"/>
    </border>
    <border>
      <left style="hair"/>
      <right style="medium"/>
      <top style="hair"/>
      <bottom>
        <color indexed="63"/>
      </bottom>
    </border>
    <border>
      <left style="medium"/>
      <right style="hair"/>
      <top style="medium"/>
      <bottom style="thin"/>
    </border>
    <border>
      <left style="hair"/>
      <right style="hair"/>
      <top style="medium"/>
      <bottom style="thin"/>
    </border>
    <border>
      <left style="hair"/>
      <right style="medium"/>
      <top style="medium"/>
      <bottom style="thin"/>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color indexed="63"/>
      </right>
      <top style="thin"/>
      <bottom style="thin"/>
    </border>
    <border>
      <left>
        <color indexed="63"/>
      </left>
      <right style="hair"/>
      <top style="thin"/>
      <bottom style="thin"/>
    </border>
    <border>
      <left style="medium"/>
      <right>
        <color indexed="63"/>
      </right>
      <top style="medium"/>
      <bottom style="medium"/>
    </border>
    <border>
      <left>
        <color indexed="63"/>
      </left>
      <right style="hair"/>
      <top style="medium"/>
      <bottom style="medium"/>
    </border>
    <border>
      <left style="medium"/>
      <right style="hair"/>
      <top style="medium"/>
      <bottom style="medium"/>
    </border>
  </borders>
  <cellStyleXfs count="8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2" fillId="2" borderId="0" applyNumberFormat="0" applyBorder="0" applyAlignment="0" applyProtection="0"/>
    <xf numFmtId="0" fontId="252" fillId="3" borderId="0" applyNumberFormat="0" applyBorder="0" applyAlignment="0" applyProtection="0"/>
    <xf numFmtId="0" fontId="252" fillId="4" borderId="0" applyNumberFormat="0" applyBorder="0" applyAlignment="0" applyProtection="0"/>
    <xf numFmtId="0" fontId="252" fillId="5" borderId="0" applyNumberFormat="0" applyBorder="0" applyAlignment="0" applyProtection="0"/>
    <xf numFmtId="0" fontId="252" fillId="6" borderId="0" applyNumberFormat="0" applyBorder="0" applyAlignment="0" applyProtection="0"/>
    <xf numFmtId="0" fontId="252" fillId="7" borderId="0" applyNumberFormat="0" applyBorder="0" applyAlignment="0" applyProtection="0"/>
    <xf numFmtId="0" fontId="252" fillId="8" borderId="0" applyNumberFormat="0" applyBorder="0" applyAlignment="0" applyProtection="0"/>
    <xf numFmtId="0" fontId="252" fillId="9" borderId="0" applyNumberFormat="0" applyBorder="0" applyAlignment="0" applyProtection="0"/>
    <xf numFmtId="0" fontId="252" fillId="10" borderId="0" applyNumberFormat="0" applyBorder="0" applyAlignment="0" applyProtection="0"/>
    <xf numFmtId="0" fontId="252" fillId="11" borderId="0" applyNumberFormat="0" applyBorder="0" applyAlignment="0" applyProtection="0"/>
    <xf numFmtId="0" fontId="252" fillId="12" borderId="0" applyNumberFormat="0" applyBorder="0" applyAlignment="0" applyProtection="0"/>
    <xf numFmtId="0" fontId="252" fillId="13" borderId="0" applyNumberFormat="0" applyBorder="0" applyAlignment="0" applyProtection="0"/>
    <xf numFmtId="0" fontId="253" fillId="14" borderId="0" applyNumberFormat="0" applyBorder="0" applyAlignment="0" applyProtection="0"/>
    <xf numFmtId="0" fontId="253" fillId="15" borderId="0" applyNumberFormat="0" applyBorder="0" applyAlignment="0" applyProtection="0"/>
    <xf numFmtId="0" fontId="253" fillId="16" borderId="0" applyNumberFormat="0" applyBorder="0" applyAlignment="0" applyProtection="0"/>
    <xf numFmtId="0" fontId="253" fillId="17" borderId="0" applyNumberFormat="0" applyBorder="0" applyAlignment="0" applyProtection="0"/>
    <xf numFmtId="0" fontId="253" fillId="18" borderId="0" applyNumberFormat="0" applyBorder="0" applyAlignment="0" applyProtection="0"/>
    <xf numFmtId="0" fontId="253" fillId="19" borderId="0" applyNumberFormat="0" applyBorder="0" applyAlignment="0" applyProtection="0"/>
    <xf numFmtId="177" fontId="5" fillId="0" borderId="0" applyFill="0" applyBorder="0" applyAlignment="0">
      <protection/>
    </xf>
    <xf numFmtId="38" fontId="6" fillId="20"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21" borderId="3" applyNumberFormat="0" applyBorder="0" applyAlignment="0" applyProtection="0"/>
    <xf numFmtId="178" fontId="5" fillId="0" borderId="0">
      <alignment/>
      <protection/>
    </xf>
    <xf numFmtId="0" fontId="8" fillId="0" borderId="0">
      <alignment/>
      <protection/>
    </xf>
    <xf numFmtId="10" fontId="8" fillId="0" borderId="0" applyFont="0" applyFill="0" applyBorder="0" applyAlignment="0" applyProtection="0"/>
    <xf numFmtId="0" fontId="253" fillId="22" borderId="0" applyNumberFormat="0" applyBorder="0" applyAlignment="0" applyProtection="0"/>
    <xf numFmtId="0" fontId="253" fillId="23" borderId="0" applyNumberFormat="0" applyBorder="0" applyAlignment="0" applyProtection="0"/>
    <xf numFmtId="0" fontId="253" fillId="24" borderId="0" applyNumberFormat="0" applyBorder="0" applyAlignment="0" applyProtection="0"/>
    <xf numFmtId="0" fontId="253" fillId="25" borderId="0" applyNumberFormat="0" applyBorder="0" applyAlignment="0" applyProtection="0"/>
    <xf numFmtId="0" fontId="253" fillId="26" borderId="0" applyNumberFormat="0" applyBorder="0" applyAlignment="0" applyProtection="0"/>
    <xf numFmtId="0" fontId="253" fillId="27" borderId="0" applyNumberFormat="0" applyBorder="0" applyAlignment="0" applyProtection="0"/>
    <xf numFmtId="0" fontId="254" fillId="0" borderId="0" applyNumberFormat="0" applyFill="0" applyBorder="0" applyAlignment="0" applyProtection="0"/>
    <xf numFmtId="0" fontId="255" fillId="28" borderId="4" applyNumberFormat="0" applyAlignment="0" applyProtection="0"/>
    <xf numFmtId="0" fontId="256" fillId="29"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0" borderId="5" applyNumberFormat="0" applyFont="0" applyAlignment="0" applyProtection="0"/>
    <xf numFmtId="0" fontId="257" fillId="0" borderId="6" applyNumberFormat="0" applyFill="0" applyAlignment="0" applyProtection="0"/>
    <xf numFmtId="0" fontId="258" fillId="31" borderId="0" applyNumberFormat="0" applyBorder="0" applyAlignment="0" applyProtection="0"/>
    <xf numFmtId="0" fontId="259" fillId="32" borderId="7" applyNumberFormat="0" applyAlignment="0" applyProtection="0"/>
    <xf numFmtId="0" fontId="2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52" fillId="0" borderId="0" applyFont="0" applyFill="0" applyBorder="0" applyAlignment="0" applyProtection="0"/>
    <xf numFmtId="0" fontId="261" fillId="0" borderId="8" applyNumberFormat="0" applyFill="0" applyAlignment="0" applyProtection="0"/>
    <xf numFmtId="0" fontId="262" fillId="0" borderId="9" applyNumberFormat="0" applyFill="0" applyAlignment="0" applyProtection="0"/>
    <xf numFmtId="0" fontId="263" fillId="0" borderId="10" applyNumberFormat="0" applyFill="0" applyAlignment="0" applyProtection="0"/>
    <xf numFmtId="0" fontId="263" fillId="0" borderId="0" applyNumberFormat="0" applyFill="0" applyBorder="0" applyAlignment="0" applyProtection="0"/>
    <xf numFmtId="0" fontId="264" fillId="0" borderId="11" applyNumberFormat="0" applyFill="0" applyAlignment="0" applyProtection="0"/>
    <xf numFmtId="0" fontId="265" fillId="32" borderId="12" applyNumberFormat="0" applyAlignment="0" applyProtection="0"/>
    <xf numFmtId="0" fontId="2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67" fillId="33" borderId="7" applyNumberFormat="0" applyAlignment="0" applyProtection="0"/>
    <xf numFmtId="0" fontId="252" fillId="0" borderId="0">
      <alignment vertical="center"/>
      <protection/>
    </xf>
    <xf numFmtId="0" fontId="0" fillId="0" borderId="0">
      <alignment/>
      <protection/>
    </xf>
    <xf numFmtId="0" fontId="0" fillId="0" borderId="0">
      <alignment vertical="center"/>
      <protection/>
    </xf>
    <xf numFmtId="0" fontId="252" fillId="0" borderId="0">
      <alignment vertical="center"/>
      <protection/>
    </xf>
    <xf numFmtId="0" fontId="21" fillId="0" borderId="0">
      <alignment vertical="center"/>
      <protection/>
    </xf>
    <xf numFmtId="0" fontId="2" fillId="0" borderId="0">
      <alignment/>
      <protection/>
    </xf>
    <xf numFmtId="0" fontId="268" fillId="0" borderId="0" applyNumberFormat="0" applyFill="0" applyBorder="0" applyAlignment="0" applyProtection="0"/>
    <xf numFmtId="0" fontId="10" fillId="34" borderId="0">
      <alignment horizontal="center"/>
      <protection/>
    </xf>
    <xf numFmtId="0" fontId="269" fillId="35" borderId="0" applyNumberFormat="0" applyBorder="0" applyAlignment="0" applyProtection="0"/>
  </cellStyleXfs>
  <cellXfs count="186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NumberFormat="1" applyFont="1" applyAlignment="1">
      <alignment horizontal="center"/>
    </xf>
    <xf numFmtId="0" fontId="2" fillId="0" borderId="0" xfId="0" applyFont="1" applyBorder="1" applyAlignment="1">
      <alignment/>
    </xf>
    <xf numFmtId="176" fontId="2" fillId="0" borderId="0" xfId="0" applyNumberFormat="1" applyFont="1" applyAlignment="1">
      <alignment/>
    </xf>
    <xf numFmtId="0" fontId="17" fillId="0" borderId="0" xfId="0" applyFont="1" applyAlignment="1">
      <alignment horizontal="center" vertical="center"/>
    </xf>
    <xf numFmtId="0" fontId="2" fillId="0" borderId="0" xfId="0" applyFont="1" applyAlignment="1">
      <alignment horizontal="center" vertical="center"/>
    </xf>
    <xf numFmtId="0" fontId="13" fillId="0" borderId="0" xfId="0" applyFont="1" applyFill="1" applyBorder="1" applyAlignment="1" applyProtection="1">
      <alignment horizontal="center" vertical="center"/>
      <protection/>
    </xf>
    <xf numFmtId="0" fontId="0" fillId="0" borderId="0" xfId="0" applyBorder="1" applyAlignment="1">
      <alignment/>
    </xf>
    <xf numFmtId="0" fontId="22" fillId="0" borderId="0" xfId="0" applyFont="1" applyFill="1" applyBorder="1" applyAlignment="1">
      <alignment horizontal="center"/>
    </xf>
    <xf numFmtId="0" fontId="1" fillId="0" borderId="0" xfId="0" applyFont="1" applyAlignment="1">
      <alignment/>
    </xf>
    <xf numFmtId="0" fontId="2" fillId="0" borderId="0" xfId="0" applyFont="1" applyAlignment="1">
      <alignment horizontal="center"/>
    </xf>
    <xf numFmtId="0" fontId="15" fillId="0" borderId="0" xfId="0" applyNumberFormat="1" applyFont="1" applyAlignment="1">
      <alignment horizontal="center"/>
    </xf>
    <xf numFmtId="0" fontId="15" fillId="0" borderId="0" xfId="0" applyFont="1" applyAlignment="1">
      <alignment/>
    </xf>
    <xf numFmtId="176" fontId="15" fillId="0" borderId="0" xfId="0" applyNumberFormat="1" applyFont="1" applyAlignment="1">
      <alignment/>
    </xf>
    <xf numFmtId="0" fontId="15" fillId="0" borderId="0" xfId="0" applyNumberFormat="1" applyFont="1" applyBorder="1" applyAlignment="1">
      <alignment vertical="center"/>
    </xf>
    <xf numFmtId="0" fontId="2" fillId="36" borderId="3" xfId="0" applyFont="1" applyFill="1" applyBorder="1" applyAlignment="1">
      <alignment horizontal="center" vertical="center"/>
    </xf>
    <xf numFmtId="0" fontId="2" fillId="36" borderId="3" xfId="0" applyFont="1" applyFill="1" applyBorder="1" applyAlignment="1">
      <alignment horizontal="center" vertical="center" shrinkToFit="1"/>
    </xf>
    <xf numFmtId="0" fontId="2" fillId="0" borderId="0" xfId="0" applyFont="1" applyAlignment="1">
      <alignment horizontal="center" vertical="center" shrinkToFit="1"/>
    </xf>
    <xf numFmtId="0" fontId="28" fillId="0" borderId="0" xfId="0" applyNumberFormat="1" applyFont="1" applyAlignment="1">
      <alignment vertical="center"/>
    </xf>
    <xf numFmtId="0" fontId="35" fillId="0" borderId="0" xfId="0" applyFont="1" applyBorder="1" applyAlignment="1">
      <alignment/>
    </xf>
    <xf numFmtId="0" fontId="34" fillId="0" borderId="0" xfId="0" applyFont="1" applyBorder="1" applyAlignment="1">
      <alignment/>
    </xf>
    <xf numFmtId="0" fontId="18" fillId="36" borderId="3" xfId="0" applyFont="1" applyFill="1" applyBorder="1" applyAlignment="1">
      <alignment horizontal="center" vertical="center" shrinkToFit="1"/>
    </xf>
    <xf numFmtId="0" fontId="2" fillId="36" borderId="13" xfId="0" applyFont="1" applyFill="1" applyBorder="1" applyAlignment="1">
      <alignment horizontal="center" vertical="center" shrinkToFit="1"/>
    </xf>
    <xf numFmtId="0" fontId="2" fillId="36" borderId="13" xfId="0" applyFont="1" applyFill="1" applyBorder="1" applyAlignment="1">
      <alignment vertical="center" shrinkToFit="1"/>
    </xf>
    <xf numFmtId="0" fontId="18" fillId="36" borderId="13" xfId="0" applyFont="1" applyFill="1" applyBorder="1" applyAlignment="1">
      <alignment vertical="center" shrinkToFit="1"/>
    </xf>
    <xf numFmtId="0" fontId="29" fillId="0" borderId="14" xfId="0" applyFont="1" applyBorder="1" applyAlignment="1">
      <alignment horizontal="center" vertical="center" shrinkToFit="1"/>
    </xf>
    <xf numFmtId="0" fontId="4" fillId="37" borderId="15" xfId="0" applyNumberFormat="1" applyFont="1" applyFill="1" applyBorder="1" applyAlignment="1">
      <alignment horizontal="center" vertical="center" wrapText="1"/>
    </xf>
    <xf numFmtId="0" fontId="4" fillId="37" borderId="16" xfId="0" applyNumberFormat="1" applyFont="1" applyFill="1" applyBorder="1" applyAlignment="1">
      <alignment horizontal="center" vertical="center" textRotation="255"/>
    </xf>
    <xf numFmtId="0" fontId="15" fillId="0" borderId="17" xfId="0" applyFont="1" applyFill="1" applyBorder="1" applyAlignment="1" applyProtection="1">
      <alignment horizontal="center" vertical="center" shrinkToFit="1"/>
      <protection/>
    </xf>
    <xf numFmtId="0" fontId="15" fillId="0" borderId="18" xfId="0" applyFont="1" applyFill="1" applyBorder="1" applyAlignment="1" applyProtection="1">
      <alignment horizontal="center" vertical="center" shrinkToFit="1"/>
      <protection/>
    </xf>
    <xf numFmtId="0" fontId="15" fillId="0" borderId="19" xfId="0" applyFont="1" applyFill="1" applyBorder="1" applyAlignment="1" applyProtection="1">
      <alignment horizontal="center" vertical="center" shrinkToFit="1"/>
      <protection/>
    </xf>
    <xf numFmtId="0" fontId="2" fillId="0" borderId="0" xfId="0" applyFont="1" applyAlignment="1">
      <alignment vertical="center" shrinkToFit="1"/>
    </xf>
    <xf numFmtId="0" fontId="41" fillId="0" borderId="0" xfId="0" applyFont="1" applyAlignment="1">
      <alignment horizontal="center" vertical="center" shrinkToFit="1"/>
    </xf>
    <xf numFmtId="0" fontId="41" fillId="0" borderId="0" xfId="0" applyFont="1" applyAlignment="1">
      <alignment vertical="center" shrinkToFit="1"/>
    </xf>
    <xf numFmtId="0" fontId="42" fillId="0" borderId="0" xfId="0" applyFont="1" applyAlignment="1">
      <alignment horizontal="center" vertical="center" shrinkToFit="1"/>
    </xf>
    <xf numFmtId="0" fontId="43" fillId="0" borderId="0" xfId="0" applyFont="1" applyAlignment="1">
      <alignment horizontal="center" vertical="center" shrinkToFit="1"/>
    </xf>
    <xf numFmtId="0" fontId="18" fillId="0" borderId="0" xfId="0" applyFont="1" applyAlignment="1">
      <alignment/>
    </xf>
    <xf numFmtId="0" fontId="41" fillId="0" borderId="0" xfId="0" applyFont="1" applyAlignment="1">
      <alignment/>
    </xf>
    <xf numFmtId="0" fontId="15" fillId="0" borderId="20" xfId="0" applyFont="1" applyFill="1" applyBorder="1" applyAlignment="1" applyProtection="1">
      <alignment horizontal="center" vertical="center" shrinkToFit="1"/>
      <protection/>
    </xf>
    <xf numFmtId="179" fontId="15" fillId="0" borderId="19" xfId="0" applyNumberFormat="1" applyFont="1" applyFill="1" applyBorder="1" applyAlignment="1" applyProtection="1">
      <alignment horizontal="center" vertical="center" shrinkToFit="1"/>
      <protection/>
    </xf>
    <xf numFmtId="0" fontId="15" fillId="0" borderId="21" xfId="0" applyFont="1" applyFill="1" applyBorder="1" applyAlignment="1" applyProtection="1">
      <alignment horizontal="center" vertical="center" shrinkToFit="1"/>
      <protection/>
    </xf>
    <xf numFmtId="0" fontId="53" fillId="0" borderId="17" xfId="0" applyFont="1" applyFill="1" applyBorder="1" applyAlignment="1" applyProtection="1">
      <alignment horizontal="center" vertical="center" shrinkToFit="1"/>
      <protection/>
    </xf>
    <xf numFmtId="0" fontId="23" fillId="0" borderId="22" xfId="0" applyFont="1" applyFill="1" applyBorder="1" applyAlignment="1" applyProtection="1">
      <alignment horizontal="center" vertical="center" shrinkToFit="1"/>
      <protection/>
    </xf>
    <xf numFmtId="179" fontId="15" fillId="0" borderId="18" xfId="0" applyNumberFormat="1" applyFont="1" applyFill="1" applyBorder="1" applyAlignment="1" applyProtection="1">
      <alignment horizontal="center" vertical="center" shrinkToFit="1"/>
      <protection/>
    </xf>
    <xf numFmtId="0" fontId="15" fillId="0" borderId="23" xfId="0" applyFont="1" applyFill="1" applyBorder="1" applyAlignment="1" applyProtection="1">
      <alignment horizontal="center" vertical="center" shrinkToFit="1"/>
      <protection/>
    </xf>
    <xf numFmtId="0" fontId="53" fillId="0" borderId="18" xfId="0" applyFont="1" applyFill="1" applyBorder="1" applyAlignment="1" applyProtection="1">
      <alignment horizontal="center" vertical="center" shrinkToFit="1"/>
      <protection/>
    </xf>
    <xf numFmtId="0" fontId="23" fillId="0" borderId="24" xfId="0" applyFont="1" applyFill="1" applyBorder="1" applyAlignment="1" applyProtection="1">
      <alignment horizontal="center" vertical="center" shrinkToFit="1"/>
      <protection/>
    </xf>
    <xf numFmtId="179" fontId="15" fillId="0" borderId="17" xfId="0" applyNumberFormat="1" applyFont="1" applyFill="1" applyBorder="1" applyAlignment="1" applyProtection="1">
      <alignment horizontal="center" vertical="center" shrinkToFit="1"/>
      <protection/>
    </xf>
    <xf numFmtId="0" fontId="23" fillId="0" borderId="25" xfId="0" applyFont="1" applyFill="1" applyBorder="1" applyAlignment="1" applyProtection="1">
      <alignment horizontal="center" vertical="center" shrinkToFit="1"/>
      <protection/>
    </xf>
    <xf numFmtId="0" fontId="53" fillId="0" borderId="19" xfId="0" applyFont="1" applyFill="1" applyBorder="1" applyAlignment="1" applyProtection="1">
      <alignment horizontal="center" vertical="center" shrinkToFit="1"/>
      <protection/>
    </xf>
    <xf numFmtId="0" fontId="59" fillId="38" borderId="0" xfId="51" applyFont="1" applyFill="1" applyAlignment="1" applyProtection="1">
      <alignment vertical="center" shrinkToFit="1"/>
      <protection/>
    </xf>
    <xf numFmtId="0" fontId="0" fillId="0" borderId="26" xfId="0" applyBorder="1" applyAlignment="1">
      <alignment/>
    </xf>
    <xf numFmtId="0" fontId="18" fillId="36" borderId="0" xfId="0" applyFont="1" applyFill="1" applyBorder="1" applyAlignment="1">
      <alignment horizontal="center" vertical="center" shrinkToFit="1"/>
    </xf>
    <xf numFmtId="0" fontId="18" fillId="36" borderId="27" xfId="0" applyFont="1" applyFill="1" applyBorder="1" applyAlignment="1">
      <alignment vertical="center" shrinkToFit="1"/>
    </xf>
    <xf numFmtId="0" fontId="18" fillId="36" borderId="28" xfId="0" applyFont="1" applyFill="1" applyBorder="1" applyAlignment="1">
      <alignment vertical="center" shrinkToFit="1"/>
    </xf>
    <xf numFmtId="0" fontId="70" fillId="36" borderId="29" xfId="0" applyFont="1" applyFill="1" applyBorder="1" applyAlignment="1">
      <alignment horizontal="center" vertical="center" shrinkToFit="1"/>
    </xf>
    <xf numFmtId="0" fontId="70" fillId="36" borderId="30" xfId="0" applyFont="1" applyFill="1" applyBorder="1" applyAlignment="1">
      <alignment horizontal="center" vertical="center" shrinkToFit="1"/>
    </xf>
    <xf numFmtId="0" fontId="70" fillId="36" borderId="31" xfId="0" applyFont="1" applyFill="1" applyBorder="1" applyAlignment="1">
      <alignment horizontal="center" vertical="center" shrinkToFit="1"/>
    </xf>
    <xf numFmtId="0" fontId="42" fillId="36" borderId="32" xfId="0" applyFont="1" applyFill="1" applyBorder="1" applyAlignment="1">
      <alignment vertical="center" shrinkToFit="1"/>
    </xf>
    <xf numFmtId="0" fontId="42" fillId="36" borderId="28" xfId="0" applyFont="1" applyFill="1" applyBorder="1" applyAlignment="1">
      <alignment vertical="center" shrinkToFit="1"/>
    </xf>
    <xf numFmtId="0" fontId="40" fillId="0" borderId="0" xfId="0" applyFont="1" applyBorder="1" applyAlignment="1">
      <alignment horizontal="center" vertical="center"/>
    </xf>
    <xf numFmtId="0" fontId="50" fillId="0" borderId="0" xfId="0" applyFont="1" applyBorder="1" applyAlignment="1">
      <alignment horizontal="left" vertical="center"/>
    </xf>
    <xf numFmtId="0" fontId="2" fillId="39" borderId="0" xfId="0" applyFont="1" applyFill="1" applyAlignment="1">
      <alignment/>
    </xf>
    <xf numFmtId="0" fontId="81" fillId="40" borderId="33" xfId="0" applyFont="1" applyFill="1" applyBorder="1" applyAlignment="1">
      <alignment horizontal="center" vertical="center"/>
    </xf>
    <xf numFmtId="49" fontId="33" fillId="0" borderId="34" xfId="0" applyNumberFormat="1" applyFont="1" applyFill="1" applyBorder="1" applyAlignment="1">
      <alignment horizontal="center" vertical="center"/>
    </xf>
    <xf numFmtId="0" fontId="34" fillId="0" borderId="26" xfId="0" applyFont="1" applyBorder="1" applyAlignment="1">
      <alignment/>
    </xf>
    <xf numFmtId="0" fontId="34" fillId="0" borderId="35" xfId="0" applyFont="1" applyFill="1" applyBorder="1" applyAlignment="1">
      <alignment horizontal="center"/>
    </xf>
    <xf numFmtId="0" fontId="34" fillId="0" borderId="36" xfId="0" applyFont="1" applyBorder="1" applyAlignment="1">
      <alignment/>
    </xf>
    <xf numFmtId="0" fontId="34" fillId="0" borderId="37" xfId="0" applyFont="1" applyBorder="1" applyAlignment="1">
      <alignment/>
    </xf>
    <xf numFmtId="49" fontId="20" fillId="0" borderId="34" xfId="0" applyNumberFormat="1" applyFont="1" applyFill="1" applyBorder="1" applyAlignment="1">
      <alignment horizontal="center" vertical="center"/>
    </xf>
    <xf numFmtId="0" fontId="12" fillId="20" borderId="38" xfId="0" applyFont="1" applyFill="1" applyBorder="1" applyAlignment="1">
      <alignment horizontal="center" vertical="center" shrinkToFit="1"/>
    </xf>
    <xf numFmtId="0" fontId="51" fillId="20" borderId="39" xfId="0" applyFont="1" applyFill="1" applyBorder="1" applyAlignment="1">
      <alignment horizontal="center" vertical="center"/>
    </xf>
    <xf numFmtId="0" fontId="51" fillId="20" borderId="40" xfId="0" applyFont="1" applyFill="1" applyBorder="1" applyAlignment="1">
      <alignment horizontal="center" vertical="center"/>
    </xf>
    <xf numFmtId="0" fontId="51" fillId="20" borderId="41" xfId="0" applyNumberFormat="1" applyFont="1" applyFill="1" applyBorder="1" applyAlignment="1">
      <alignment horizontal="center" vertical="center" shrinkToFit="1"/>
    </xf>
    <xf numFmtId="0" fontId="52" fillId="20" borderId="42" xfId="0" applyFont="1" applyFill="1" applyBorder="1" applyAlignment="1">
      <alignment horizontal="center" vertical="center"/>
    </xf>
    <xf numFmtId="0" fontId="51" fillId="20" borderId="42" xfId="0" applyFont="1" applyFill="1" applyBorder="1" applyAlignment="1">
      <alignment horizontal="center" vertical="center"/>
    </xf>
    <xf numFmtId="176" fontId="51" fillId="20" borderId="42" xfId="78" applyNumberFormat="1" applyFont="1" applyFill="1" applyBorder="1" applyAlignment="1">
      <alignment horizontal="center" vertical="center" wrapText="1"/>
      <protection/>
    </xf>
    <xf numFmtId="0" fontId="51" fillId="20" borderId="42" xfId="0" applyFont="1" applyFill="1" applyBorder="1" applyAlignment="1">
      <alignment horizontal="center" vertical="center" shrinkToFit="1"/>
    </xf>
    <xf numFmtId="0" fontId="51" fillId="20" borderId="43" xfId="0" applyFont="1" applyFill="1" applyBorder="1" applyAlignment="1">
      <alignment horizontal="center" vertical="center" shrinkToFit="1"/>
    </xf>
    <xf numFmtId="0" fontId="13" fillId="0" borderId="34" xfId="0" applyFont="1" applyFill="1" applyBorder="1" applyAlignment="1" applyProtection="1">
      <alignment horizontal="center" vertical="center" shrinkToFit="1"/>
      <protection locked="0"/>
    </xf>
    <xf numFmtId="0" fontId="13" fillId="0" borderId="44"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76" fillId="0" borderId="45" xfId="0" applyFont="1" applyFill="1" applyBorder="1" applyAlignment="1" applyProtection="1">
      <alignment horizontal="center" vertical="center" shrinkToFit="1"/>
      <protection locked="0"/>
    </xf>
    <xf numFmtId="0" fontId="76" fillId="0" borderId="46" xfId="0" applyFont="1" applyFill="1" applyBorder="1" applyAlignment="1" applyProtection="1">
      <alignment horizontal="center" vertical="center" shrinkToFit="1"/>
      <protection locked="0"/>
    </xf>
    <xf numFmtId="0" fontId="76" fillId="0" borderId="47" xfId="0" applyFont="1" applyFill="1" applyBorder="1" applyAlignment="1" applyProtection="1">
      <alignment horizontal="center" vertical="center" shrinkToFit="1"/>
      <protection locked="0"/>
    </xf>
    <xf numFmtId="0" fontId="2" fillId="1" borderId="48" xfId="0" applyFont="1" applyFill="1" applyBorder="1" applyAlignment="1">
      <alignment horizontal="center" vertical="center" shrinkToFit="1"/>
    </xf>
    <xf numFmtId="0" fontId="84" fillId="37" borderId="49" xfId="0" applyNumberFormat="1" applyFont="1" applyFill="1" applyBorder="1" applyAlignment="1">
      <alignment horizontal="center" vertical="center" textRotation="255"/>
    </xf>
    <xf numFmtId="0" fontId="12" fillId="0" borderId="38" xfId="0" applyFont="1" applyBorder="1" applyAlignment="1">
      <alignment horizontal="center" vertical="center" shrinkToFit="1"/>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1" xfId="0" applyNumberFormat="1" applyFont="1" applyBorder="1" applyAlignment="1">
      <alignment horizontal="center" vertical="center" shrinkToFit="1"/>
    </xf>
    <xf numFmtId="0" fontId="52" fillId="0" borderId="42" xfId="0" applyFont="1" applyBorder="1" applyAlignment="1">
      <alignment horizontal="center" vertical="center"/>
    </xf>
    <xf numFmtId="0" fontId="51" fillId="0" borderId="42" xfId="0" applyFont="1" applyBorder="1" applyAlignment="1">
      <alignment horizontal="center" vertical="center"/>
    </xf>
    <xf numFmtId="176" fontId="51" fillId="0" borderId="42" xfId="78" applyNumberFormat="1" applyFont="1" applyBorder="1" applyAlignment="1">
      <alignment horizontal="center" vertical="center" wrapText="1"/>
      <protection/>
    </xf>
    <xf numFmtId="0" fontId="51" fillId="0" borderId="42" xfId="0" applyFont="1" applyBorder="1" applyAlignment="1">
      <alignment horizontal="center" vertical="center" shrinkToFit="1"/>
    </xf>
    <xf numFmtId="0" fontId="51" fillId="0" borderId="43" xfId="0" applyFont="1" applyBorder="1" applyAlignment="1">
      <alignment horizontal="center" vertical="center" shrinkToFit="1"/>
    </xf>
    <xf numFmtId="0" fontId="13" fillId="21" borderId="34" xfId="0" applyFont="1" applyFill="1" applyBorder="1" applyAlignment="1" applyProtection="1">
      <alignment horizontal="center" vertical="center" shrinkToFit="1"/>
      <protection locked="0"/>
    </xf>
    <xf numFmtId="0" fontId="76" fillId="21" borderId="45" xfId="0" applyFont="1" applyFill="1" applyBorder="1" applyAlignment="1" applyProtection="1">
      <alignment horizontal="center" vertical="center" shrinkToFit="1"/>
      <protection locked="0"/>
    </xf>
    <xf numFmtId="0" fontId="13" fillId="21" borderId="44" xfId="0" applyFont="1" applyFill="1" applyBorder="1" applyAlignment="1" applyProtection="1">
      <alignment horizontal="center" vertical="center" shrinkToFit="1"/>
      <protection locked="0"/>
    </xf>
    <xf numFmtId="0" fontId="76" fillId="21" borderId="46" xfId="0" applyFont="1" applyFill="1" applyBorder="1" applyAlignment="1" applyProtection="1">
      <alignment horizontal="center" vertical="center" shrinkToFit="1"/>
      <protection locked="0"/>
    </xf>
    <xf numFmtId="0" fontId="13" fillId="21" borderId="35" xfId="0" applyFont="1" applyFill="1" applyBorder="1" applyAlignment="1" applyProtection="1">
      <alignment horizontal="center" vertical="center" shrinkToFit="1"/>
      <protection locked="0"/>
    </xf>
    <xf numFmtId="0" fontId="76" fillId="21" borderId="47" xfId="0" applyFont="1" applyFill="1" applyBorder="1" applyAlignment="1" applyProtection="1">
      <alignment horizontal="center" vertical="center" shrinkToFit="1"/>
      <protection locked="0"/>
    </xf>
    <xf numFmtId="0" fontId="60" fillId="0" borderId="0" xfId="0" applyFont="1" applyAlignment="1">
      <alignment horizontal="left" vertical="center" shrinkToFit="1"/>
    </xf>
    <xf numFmtId="179" fontId="16" fillId="0" borderId="18" xfId="0" applyNumberFormat="1" applyFont="1" applyFill="1" applyBorder="1" applyAlignment="1" applyProtection="1">
      <alignment horizontal="center" vertical="center" shrinkToFit="1"/>
      <protection/>
    </xf>
    <xf numFmtId="0" fontId="0" fillId="0" borderId="0" xfId="0" applyBorder="1" applyAlignment="1">
      <alignment horizontal="center"/>
    </xf>
    <xf numFmtId="0" fontId="34" fillId="0" borderId="0" xfId="0" applyFont="1" applyBorder="1" applyAlignment="1">
      <alignment horizontal="center"/>
    </xf>
    <xf numFmtId="0" fontId="34" fillId="0" borderId="36" xfId="0" applyFont="1" applyBorder="1" applyAlignment="1">
      <alignment horizontal="center"/>
    </xf>
    <xf numFmtId="0" fontId="92" fillId="41" borderId="50" xfId="0" applyFont="1" applyFill="1" applyBorder="1" applyAlignment="1" applyProtection="1">
      <alignment horizontal="center" vertical="center"/>
      <protection locked="0"/>
    </xf>
    <xf numFmtId="0" fontId="92" fillId="41" borderId="51" xfId="0" applyFont="1" applyFill="1" applyBorder="1" applyAlignment="1" applyProtection="1">
      <alignment horizontal="center" vertical="center"/>
      <protection locked="0"/>
    </xf>
    <xf numFmtId="0" fontId="91" fillId="42" borderId="52" xfId="0" applyFont="1" applyFill="1" applyBorder="1" applyAlignment="1">
      <alignment horizontal="center" vertical="center"/>
    </xf>
    <xf numFmtId="0" fontId="92" fillId="41" borderId="53" xfId="0" applyFont="1" applyFill="1" applyBorder="1" applyAlignment="1" applyProtection="1">
      <alignment horizontal="center" vertical="center"/>
      <protection locked="0"/>
    </xf>
    <xf numFmtId="0" fontId="2" fillId="0" borderId="0" xfId="0" applyNumberFormat="1" applyFont="1" applyAlignment="1">
      <alignment/>
    </xf>
    <xf numFmtId="0" fontId="16"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9" fillId="0" borderId="0" xfId="0" applyNumberFormat="1" applyFont="1" applyFill="1" applyBorder="1" applyAlignment="1" applyProtection="1">
      <alignment vertical="center" shrinkToFit="1"/>
      <protection/>
    </xf>
    <xf numFmtId="0" fontId="15" fillId="0" borderId="0" xfId="0" applyNumberFormat="1" applyFont="1" applyFill="1" applyBorder="1" applyAlignment="1" applyProtection="1">
      <alignment horizontal="center" vertical="center" shrinkToFit="1"/>
      <protection/>
    </xf>
    <xf numFmtId="0" fontId="23" fillId="0" borderId="0" xfId="0" applyNumberFormat="1" applyFont="1" applyFill="1" applyBorder="1" applyAlignment="1" applyProtection="1">
      <alignment horizontal="center" vertical="center" shrinkToFit="1"/>
      <protection/>
    </xf>
    <xf numFmtId="0" fontId="39" fillId="0" borderId="54" xfId="0" applyNumberFormat="1" applyFont="1" applyFill="1" applyBorder="1" applyAlignment="1" applyProtection="1">
      <alignment vertical="center" shrinkToFit="1"/>
      <protection/>
    </xf>
    <xf numFmtId="0" fontId="15" fillId="0" borderId="0" xfId="0" applyNumberFormat="1" applyFont="1" applyFill="1" applyBorder="1" applyAlignment="1" applyProtection="1">
      <alignment vertical="center" shrinkToFit="1"/>
      <protection/>
    </xf>
    <xf numFmtId="0" fontId="15" fillId="0" borderId="54" xfId="0" applyNumberFormat="1" applyFont="1" applyFill="1" applyBorder="1" applyAlignment="1" applyProtection="1">
      <alignment vertical="center" shrinkToFit="1"/>
      <protection/>
    </xf>
    <xf numFmtId="0" fontId="2" fillId="0" borderId="0" xfId="0" applyNumberFormat="1" applyFont="1" applyFill="1" applyAlignment="1">
      <alignment/>
    </xf>
    <xf numFmtId="0" fontId="3" fillId="0" borderId="0" xfId="0" applyNumberFormat="1" applyFont="1" applyAlignment="1">
      <alignment/>
    </xf>
    <xf numFmtId="0" fontId="0" fillId="0" borderId="0" xfId="0" applyNumberFormat="1" applyAlignment="1">
      <alignment/>
    </xf>
    <xf numFmtId="0" fontId="105" fillId="0" borderId="0" xfId="0" applyFont="1" applyAlignment="1">
      <alignment/>
    </xf>
    <xf numFmtId="0" fontId="11" fillId="0" borderId="0" xfId="0" applyFont="1" applyAlignment="1">
      <alignment/>
    </xf>
    <xf numFmtId="0" fontId="107" fillId="0" borderId="0" xfId="0" applyFont="1" applyAlignment="1">
      <alignment/>
    </xf>
    <xf numFmtId="0" fontId="105" fillId="0" borderId="16" xfId="0" applyFont="1" applyBorder="1" applyAlignment="1">
      <alignment/>
    </xf>
    <xf numFmtId="0" fontId="105" fillId="0" borderId="55" xfId="0" applyFont="1" applyBorder="1" applyAlignment="1">
      <alignment/>
    </xf>
    <xf numFmtId="0" fontId="108" fillId="0" borderId="56" xfId="0" applyFont="1" applyBorder="1" applyAlignment="1">
      <alignment vertical="center" shrinkToFit="1"/>
    </xf>
    <xf numFmtId="183" fontId="105" fillId="0" borderId="0" xfId="0" applyNumberFormat="1" applyFont="1" applyBorder="1" applyAlignment="1">
      <alignment horizontal="center" vertical="center"/>
    </xf>
    <xf numFmtId="0" fontId="111" fillId="0" borderId="57" xfId="0" applyFont="1" applyBorder="1" applyAlignment="1">
      <alignment vertical="center"/>
    </xf>
    <xf numFmtId="0" fontId="105" fillId="0" borderId="0" xfId="0" applyFont="1" applyAlignment="1">
      <alignment/>
    </xf>
    <xf numFmtId="0" fontId="105" fillId="0" borderId="13" xfId="0" applyFont="1" applyBorder="1" applyAlignment="1">
      <alignment horizontal="center"/>
    </xf>
    <xf numFmtId="0" fontId="105" fillId="0" borderId="58" xfId="0" applyFont="1" applyBorder="1" applyAlignment="1">
      <alignment horizontal="center" vertical="center"/>
    </xf>
    <xf numFmtId="0" fontId="105" fillId="0" borderId="13" xfId="0" applyFont="1" applyBorder="1" applyAlignment="1">
      <alignment horizontal="right"/>
    </xf>
    <xf numFmtId="0" fontId="105" fillId="0" borderId="45" xfId="0" applyFont="1" applyBorder="1" applyAlignment="1">
      <alignment/>
    </xf>
    <xf numFmtId="0" fontId="39" fillId="0" borderId="0" xfId="0" applyFont="1" applyBorder="1" applyAlignment="1">
      <alignment vertical="center"/>
    </xf>
    <xf numFmtId="0" fontId="114" fillId="0" borderId="0" xfId="0" applyFont="1" applyBorder="1" applyAlignment="1">
      <alignment vertical="center"/>
    </xf>
    <xf numFmtId="0" fontId="105" fillId="0" borderId="59" xfId="0" applyFont="1" applyBorder="1" applyAlignment="1">
      <alignment/>
    </xf>
    <xf numFmtId="0" fontId="105" fillId="0" borderId="45" xfId="0" applyFont="1" applyBorder="1" applyAlignment="1">
      <alignment horizontal="center" vertical="center"/>
    </xf>
    <xf numFmtId="0" fontId="105" fillId="0" borderId="3" xfId="0" applyFont="1" applyBorder="1" applyAlignment="1">
      <alignment horizontal="center" vertical="center"/>
    </xf>
    <xf numFmtId="0" fontId="105" fillId="0" borderId="0" xfId="0" applyFont="1" applyBorder="1" applyAlignment="1">
      <alignment/>
    </xf>
    <xf numFmtId="0" fontId="105" fillId="0" borderId="3" xfId="0" applyFont="1" applyBorder="1" applyAlignment="1">
      <alignment/>
    </xf>
    <xf numFmtId="0" fontId="105" fillId="0" borderId="0" xfId="0" applyFont="1" applyBorder="1" applyAlignment="1">
      <alignment horizontal="center"/>
    </xf>
    <xf numFmtId="0" fontId="114" fillId="0" borderId="60" xfId="0" applyFont="1" applyBorder="1" applyAlignment="1">
      <alignment vertical="center"/>
    </xf>
    <xf numFmtId="0" fontId="105" fillId="0" borderId="41" xfId="0" applyFont="1" applyBorder="1" applyAlignment="1">
      <alignment horizontal="center" vertical="center"/>
    </xf>
    <xf numFmtId="0" fontId="105" fillId="0" borderId="16" xfId="0" applyFont="1" applyBorder="1" applyAlignment="1">
      <alignment horizontal="center" vertical="center"/>
    </xf>
    <xf numFmtId="0" fontId="105" fillId="0" borderId="16" xfId="0" applyFont="1" applyBorder="1" applyAlignment="1">
      <alignment/>
    </xf>
    <xf numFmtId="0" fontId="105" fillId="0" borderId="42" xfId="0" applyFont="1" applyBorder="1" applyAlignment="1">
      <alignment horizontal="center" vertical="center"/>
    </xf>
    <xf numFmtId="0" fontId="105" fillId="0" borderId="61" xfId="0" applyFont="1" applyBorder="1" applyAlignment="1">
      <alignment/>
    </xf>
    <xf numFmtId="0" fontId="11" fillId="0" borderId="0" xfId="0" applyFont="1" applyAlignment="1">
      <alignment vertical="center"/>
    </xf>
    <xf numFmtId="0" fontId="105" fillId="0" borderId="62" xfId="0" applyFont="1" applyBorder="1" applyAlignment="1">
      <alignment horizontal="center" vertical="center" textRotation="255"/>
    </xf>
    <xf numFmtId="0" fontId="105" fillId="0" borderId="63" xfId="0" applyFont="1" applyBorder="1" applyAlignment="1">
      <alignment horizontal="center" vertical="center" textRotation="255"/>
    </xf>
    <xf numFmtId="0" fontId="105" fillId="0" borderId="64" xfId="0" applyFont="1" applyBorder="1" applyAlignment="1">
      <alignment horizontal="center" vertical="center" textRotation="255"/>
    </xf>
    <xf numFmtId="0" fontId="105" fillId="0" borderId="65" xfId="0" applyFont="1" applyBorder="1" applyAlignment="1">
      <alignment horizontal="center" vertical="center" textRotation="255"/>
    </xf>
    <xf numFmtId="0" fontId="105" fillId="0" borderId="57" xfId="0" applyFont="1" applyBorder="1" applyAlignment="1">
      <alignment horizontal="center" vertical="center" wrapText="1"/>
    </xf>
    <xf numFmtId="0" fontId="105" fillId="0" borderId="65" xfId="0" applyFont="1" applyBorder="1" applyAlignment="1">
      <alignment horizontal="center" vertical="center" wrapText="1"/>
    </xf>
    <xf numFmtId="0" fontId="26" fillId="0" borderId="66" xfId="0" applyFont="1" applyBorder="1" applyAlignment="1">
      <alignment shrinkToFit="1"/>
    </xf>
    <xf numFmtId="0" fontId="26" fillId="0" borderId="67" xfId="0" applyFont="1" applyBorder="1" applyAlignment="1">
      <alignment shrinkToFit="1"/>
    </xf>
    <xf numFmtId="0" fontId="26" fillId="0" borderId="68" xfId="0" applyFont="1" applyBorder="1" applyAlignment="1">
      <alignment shrinkToFit="1"/>
    </xf>
    <xf numFmtId="0" fontId="26" fillId="0" borderId="69" xfId="0" applyFont="1" applyBorder="1" applyAlignment="1">
      <alignment shrinkToFit="1"/>
    </xf>
    <xf numFmtId="0" fontId="26" fillId="0" borderId="70" xfId="0" applyFont="1" applyBorder="1" applyAlignment="1">
      <alignment shrinkToFit="1"/>
    </xf>
    <xf numFmtId="0" fontId="26" fillId="0" borderId="71" xfId="0" applyFont="1" applyBorder="1" applyAlignment="1">
      <alignment shrinkToFit="1"/>
    </xf>
    <xf numFmtId="0" fontId="11" fillId="0" borderId="0" xfId="0" applyFont="1" applyAlignment="1">
      <alignment shrinkToFit="1"/>
    </xf>
    <xf numFmtId="0" fontId="26" fillId="0" borderId="70" xfId="0" applyFont="1" applyBorder="1" applyAlignment="1">
      <alignment horizontal="center" vertical="center" shrinkToFit="1"/>
    </xf>
    <xf numFmtId="0" fontId="26" fillId="0" borderId="71" xfId="0" applyFont="1" applyBorder="1" applyAlignment="1">
      <alignment horizontal="center" vertical="center" shrinkToFit="1"/>
    </xf>
    <xf numFmtId="0" fontId="26" fillId="0" borderId="72" xfId="0" applyFont="1" applyBorder="1" applyAlignment="1">
      <alignment shrinkToFit="1"/>
    </xf>
    <xf numFmtId="0" fontId="26" fillId="0" borderId="73" xfId="0" applyFont="1" applyBorder="1" applyAlignment="1">
      <alignment shrinkToFit="1"/>
    </xf>
    <xf numFmtId="0" fontId="26" fillId="0" borderId="74" xfId="0" applyFont="1" applyBorder="1" applyAlignment="1">
      <alignment shrinkToFit="1"/>
    </xf>
    <xf numFmtId="0" fontId="26" fillId="0" borderId="17" xfId="0" applyFont="1" applyBorder="1" applyAlignment="1">
      <alignment shrinkToFit="1"/>
    </xf>
    <xf numFmtId="0" fontId="26" fillId="0" borderId="24" xfId="0" applyFont="1" applyBorder="1" applyAlignment="1">
      <alignment shrinkToFit="1"/>
    </xf>
    <xf numFmtId="0" fontId="26" fillId="0" borderId="75" xfId="0" applyFont="1" applyBorder="1" applyAlignment="1">
      <alignment shrinkToFit="1"/>
    </xf>
    <xf numFmtId="0" fontId="26" fillId="0" borderId="24" xfId="0" applyFont="1" applyBorder="1" applyAlignment="1">
      <alignment horizontal="center" vertical="center" shrinkToFit="1"/>
    </xf>
    <xf numFmtId="0" fontId="26" fillId="0" borderId="75" xfId="0" applyFont="1" applyBorder="1" applyAlignment="1">
      <alignment horizontal="center" vertical="center" shrinkToFit="1"/>
    </xf>
    <xf numFmtId="0" fontId="26" fillId="0" borderId="76" xfId="0" applyFont="1" applyBorder="1" applyAlignment="1">
      <alignment shrinkToFit="1"/>
    </xf>
    <xf numFmtId="0" fontId="26" fillId="0" borderId="62" xfId="0" applyFont="1" applyBorder="1" applyAlignment="1">
      <alignment shrinkToFit="1"/>
    </xf>
    <xf numFmtId="0" fontId="26" fillId="0" borderId="63" xfId="0" applyFont="1" applyBorder="1" applyAlignment="1">
      <alignment shrinkToFit="1"/>
    </xf>
    <xf numFmtId="0" fontId="26" fillId="0" borderId="64" xfId="0" applyFont="1" applyBorder="1" applyAlignment="1">
      <alignment shrinkToFit="1"/>
    </xf>
    <xf numFmtId="0" fontId="26" fillId="0" borderId="65" xfId="0" applyFont="1" applyBorder="1" applyAlignment="1">
      <alignment shrinkToFit="1"/>
    </xf>
    <xf numFmtId="0" fontId="26" fillId="0" borderId="57" xfId="0" applyFont="1" applyBorder="1" applyAlignment="1">
      <alignment shrinkToFit="1"/>
    </xf>
    <xf numFmtId="0" fontId="26" fillId="0" borderId="65" xfId="0" applyFont="1" applyBorder="1" applyAlignment="1">
      <alignment horizontal="center" vertical="center" shrinkToFit="1"/>
    </xf>
    <xf numFmtId="0" fontId="26" fillId="0" borderId="57" xfId="0" applyFont="1" applyBorder="1" applyAlignment="1">
      <alignment horizontal="center" vertical="center" shrinkToFit="1"/>
    </xf>
    <xf numFmtId="0" fontId="26" fillId="0" borderId="77" xfId="0" applyFont="1" applyBorder="1" applyAlignment="1">
      <alignment shrinkToFit="1"/>
    </xf>
    <xf numFmtId="0" fontId="26" fillId="0" borderId="78" xfId="0" applyFont="1" applyBorder="1" applyAlignment="1">
      <alignment shrinkToFit="1"/>
    </xf>
    <xf numFmtId="0" fontId="26" fillId="0" borderId="79" xfId="0" applyFont="1" applyBorder="1" applyAlignment="1">
      <alignment shrinkToFit="1"/>
    </xf>
    <xf numFmtId="0" fontId="26" fillId="0" borderId="80" xfId="0" applyFont="1" applyBorder="1" applyAlignment="1">
      <alignment shrinkToFit="1"/>
    </xf>
    <xf numFmtId="0" fontId="26" fillId="0" borderId="81" xfId="0" applyFont="1" applyBorder="1" applyAlignment="1">
      <alignment shrinkToFit="1"/>
    </xf>
    <xf numFmtId="0" fontId="26" fillId="0" borderId="82" xfId="0" applyFont="1" applyBorder="1" applyAlignment="1">
      <alignment shrinkToFit="1"/>
    </xf>
    <xf numFmtId="0" fontId="11" fillId="0" borderId="0" xfId="0" applyFont="1" applyBorder="1" applyAlignment="1">
      <alignment/>
    </xf>
    <xf numFmtId="0" fontId="105" fillId="0" borderId="83" xfId="0" applyFont="1" applyBorder="1" applyAlignment="1">
      <alignment horizontal="center" vertical="center"/>
    </xf>
    <xf numFmtId="0" fontId="26" fillId="0" borderId="84" xfId="0" applyFont="1" applyBorder="1" applyAlignment="1">
      <alignment horizontal="center"/>
    </xf>
    <xf numFmtId="0" fontId="26" fillId="0" borderId="69" xfId="0" applyFont="1" applyBorder="1" applyAlignment="1">
      <alignment horizontal="right"/>
    </xf>
    <xf numFmtId="0" fontId="26" fillId="0" borderId="84" xfId="0" applyFont="1" applyBorder="1" applyAlignment="1">
      <alignment vertical="center"/>
    </xf>
    <xf numFmtId="0" fontId="26" fillId="0" borderId="69" xfId="0" applyFont="1" applyBorder="1" applyAlignment="1">
      <alignment vertical="center"/>
    </xf>
    <xf numFmtId="0" fontId="26" fillId="0" borderId="85" xfId="0" applyFont="1" applyBorder="1" applyAlignment="1">
      <alignment vertical="center"/>
    </xf>
    <xf numFmtId="0" fontId="26" fillId="0" borderId="68" xfId="0" applyFont="1" applyBorder="1" applyAlignment="1">
      <alignment vertical="center"/>
    </xf>
    <xf numFmtId="0" fontId="26" fillId="0" borderId="70" xfId="0" applyFont="1" applyBorder="1" applyAlignment="1">
      <alignment vertical="center"/>
    </xf>
    <xf numFmtId="0" fontId="26" fillId="0" borderId="86" xfId="0" applyFont="1" applyBorder="1" applyAlignment="1">
      <alignment horizontal="center"/>
    </xf>
    <xf numFmtId="0" fontId="26" fillId="0" borderId="17" xfId="0" applyFont="1" applyBorder="1" applyAlignment="1">
      <alignment horizontal="right"/>
    </xf>
    <xf numFmtId="0" fontId="26" fillId="0" borderId="86" xfId="0" applyFont="1" applyBorder="1" applyAlignment="1">
      <alignment vertical="center"/>
    </xf>
    <xf numFmtId="0" fontId="26" fillId="0" borderId="17" xfId="0" applyFont="1" applyBorder="1" applyAlignment="1">
      <alignment vertical="center"/>
    </xf>
    <xf numFmtId="0" fontId="26" fillId="0" borderId="87" xfId="0" applyFont="1" applyBorder="1" applyAlignment="1">
      <alignment vertical="center"/>
    </xf>
    <xf numFmtId="0" fontId="26" fillId="0" borderId="74" xfId="0" applyFont="1" applyBorder="1" applyAlignment="1">
      <alignment vertical="center"/>
    </xf>
    <xf numFmtId="0" fontId="26" fillId="0" borderId="24" xfId="0" applyFont="1" applyBorder="1" applyAlignment="1">
      <alignment vertical="center"/>
    </xf>
    <xf numFmtId="0" fontId="26" fillId="0" borderId="88" xfId="0" applyFont="1" applyBorder="1" applyAlignment="1">
      <alignment vertical="center"/>
    </xf>
    <xf numFmtId="0" fontId="26" fillId="0" borderId="64" xfId="0" applyFont="1" applyBorder="1" applyAlignment="1">
      <alignment vertical="center"/>
    </xf>
    <xf numFmtId="0" fontId="26" fillId="0" borderId="89" xfId="0" applyFont="1" applyBorder="1" applyAlignment="1">
      <alignment vertical="center"/>
    </xf>
    <xf numFmtId="0" fontId="26" fillId="0" borderId="63" xfId="0" applyFont="1" applyBorder="1" applyAlignment="1">
      <alignment vertical="center"/>
    </xf>
    <xf numFmtId="0" fontId="26" fillId="0" borderId="65" xfId="0" applyFont="1" applyBorder="1" applyAlignment="1">
      <alignment vertical="center"/>
    </xf>
    <xf numFmtId="0" fontId="26" fillId="0" borderId="88" xfId="0" applyFont="1" applyBorder="1" applyAlignment="1">
      <alignment horizontal="center"/>
    </xf>
    <xf numFmtId="0" fontId="26" fillId="0" borderId="64" xfId="0" applyFont="1" applyBorder="1" applyAlignment="1">
      <alignment horizontal="right"/>
    </xf>
    <xf numFmtId="0" fontId="105" fillId="0" borderId="0" xfId="0" applyFont="1" applyBorder="1" applyAlignment="1">
      <alignment horizontal="right"/>
    </xf>
    <xf numFmtId="0" fontId="105" fillId="0" borderId="0" xfId="0" applyFont="1" applyBorder="1" applyAlignment="1">
      <alignment vertical="center" wrapText="1"/>
    </xf>
    <xf numFmtId="0" fontId="26" fillId="0" borderId="69" xfId="0" applyFont="1" applyBorder="1" applyAlignment="1">
      <alignment horizontal="center"/>
    </xf>
    <xf numFmtId="0" fontId="26" fillId="0" borderId="69" xfId="0" applyFont="1" applyBorder="1" applyAlignment="1">
      <alignment/>
    </xf>
    <xf numFmtId="49" fontId="26" fillId="0" borderId="85" xfId="0" applyNumberFormat="1" applyFont="1" applyBorder="1" applyAlignment="1">
      <alignment horizontal="center"/>
    </xf>
    <xf numFmtId="49" fontId="26" fillId="0" borderId="90" xfId="0" applyNumberFormat="1" applyFont="1" applyBorder="1" applyAlignment="1">
      <alignment horizontal="center" vertical="center" shrinkToFit="1"/>
    </xf>
    <xf numFmtId="49" fontId="26" fillId="0" borderId="71" xfId="0" applyNumberFormat="1" applyFont="1" applyBorder="1" applyAlignment="1">
      <alignment horizontal="center"/>
    </xf>
    <xf numFmtId="0" fontId="26" fillId="0" borderId="85" xfId="0" applyFont="1" applyBorder="1" applyAlignment="1">
      <alignment/>
    </xf>
    <xf numFmtId="0" fontId="26" fillId="0" borderId="90" xfId="0" applyFont="1" applyBorder="1" applyAlignment="1">
      <alignment/>
    </xf>
    <xf numFmtId="0" fontId="26" fillId="0" borderId="91" xfId="0" applyFont="1" applyBorder="1" applyAlignment="1">
      <alignment/>
    </xf>
    <xf numFmtId="0" fontId="26" fillId="0" borderId="17" xfId="0" applyFont="1" applyBorder="1" applyAlignment="1">
      <alignment horizontal="center"/>
    </xf>
    <xf numFmtId="0" fontId="26" fillId="0" borderId="17" xfId="0" applyFont="1" applyBorder="1" applyAlignment="1">
      <alignment/>
    </xf>
    <xf numFmtId="49" fontId="26" fillId="0" borderId="87" xfId="0" applyNumberFormat="1" applyFont="1" applyBorder="1" applyAlignment="1">
      <alignment horizontal="center"/>
    </xf>
    <xf numFmtId="49" fontId="26" fillId="0" borderId="92" xfId="0" applyNumberFormat="1" applyFont="1" applyBorder="1" applyAlignment="1">
      <alignment horizontal="center" vertical="center" shrinkToFit="1"/>
    </xf>
    <xf numFmtId="49" fontId="26" fillId="0" borderId="75" xfId="0" applyNumberFormat="1" applyFont="1" applyBorder="1" applyAlignment="1">
      <alignment horizontal="center"/>
    </xf>
    <xf numFmtId="0" fontId="26" fillId="0" borderId="87" xfId="0" applyFont="1" applyBorder="1" applyAlignment="1">
      <alignment/>
    </xf>
    <xf numFmtId="0" fontId="26" fillId="0" borderId="92" xfId="0" applyFont="1" applyBorder="1" applyAlignment="1">
      <alignment/>
    </xf>
    <xf numFmtId="0" fontId="26" fillId="0" borderId="56" xfId="0" applyFont="1" applyBorder="1" applyAlignment="1">
      <alignment/>
    </xf>
    <xf numFmtId="0" fontId="26" fillId="0" borderId="64" xfId="0" applyFont="1" applyBorder="1" applyAlignment="1">
      <alignment horizontal="center"/>
    </xf>
    <xf numFmtId="0" fontId="26" fillId="0" borderId="64" xfId="0" applyFont="1" applyBorder="1" applyAlignment="1">
      <alignment/>
    </xf>
    <xf numFmtId="49" fontId="26" fillId="0" borderId="89" xfId="0" applyNumberFormat="1" applyFont="1" applyBorder="1" applyAlignment="1">
      <alignment horizontal="center"/>
    </xf>
    <xf numFmtId="49" fontId="26" fillId="0" borderId="55" xfId="0" applyNumberFormat="1" applyFont="1" applyBorder="1" applyAlignment="1">
      <alignment horizontal="center" vertical="center" shrinkToFit="1"/>
    </xf>
    <xf numFmtId="49" fontId="26" fillId="0" borderId="57" xfId="0" applyNumberFormat="1" applyFont="1" applyBorder="1" applyAlignment="1">
      <alignment horizontal="center"/>
    </xf>
    <xf numFmtId="0" fontId="26" fillId="0" borderId="89" xfId="0" applyFont="1" applyBorder="1" applyAlignment="1">
      <alignment/>
    </xf>
    <xf numFmtId="0" fontId="26" fillId="0" borderId="55" xfId="0" applyFont="1" applyBorder="1" applyAlignment="1">
      <alignment/>
    </xf>
    <xf numFmtId="0" fontId="26" fillId="0" borderId="93" xfId="0" applyFont="1" applyBorder="1" applyAlignment="1">
      <alignment/>
    </xf>
    <xf numFmtId="0" fontId="105" fillId="0" borderId="70" xfId="0" applyFont="1" applyBorder="1" applyAlignment="1">
      <alignment vertical="center"/>
    </xf>
    <xf numFmtId="0" fontId="24" fillId="0" borderId="87" xfId="0" applyFont="1" applyBorder="1" applyAlignment="1">
      <alignment vertical="center"/>
    </xf>
    <xf numFmtId="0" fontId="24" fillId="0" borderId="74" xfId="0" applyFont="1" applyBorder="1" applyAlignment="1">
      <alignment vertical="center"/>
    </xf>
    <xf numFmtId="0" fontId="24" fillId="0" borderId="0" xfId="0" applyFont="1" applyBorder="1" applyAlignment="1">
      <alignment vertical="center"/>
    </xf>
    <xf numFmtId="0" fontId="24" fillId="0" borderId="24" xfId="0" applyFont="1" applyBorder="1" applyAlignment="1">
      <alignment vertical="center"/>
    </xf>
    <xf numFmtId="0" fontId="24" fillId="0" borderId="89" xfId="0" applyFont="1" applyBorder="1" applyAlignment="1">
      <alignment vertical="center"/>
    </xf>
    <xf numFmtId="0" fontId="24" fillId="0" borderId="63" xfId="0" applyFont="1" applyBorder="1" applyAlignment="1">
      <alignment vertical="center"/>
    </xf>
    <xf numFmtId="0" fontId="24" fillId="0" borderId="16" xfId="0" applyFont="1" applyBorder="1" applyAlignment="1">
      <alignment vertical="center"/>
    </xf>
    <xf numFmtId="0" fontId="24" fillId="0" borderId="65" xfId="0" applyFont="1" applyBorder="1" applyAlignment="1">
      <alignment vertical="center"/>
    </xf>
    <xf numFmtId="0" fontId="105" fillId="0" borderId="94" xfId="0" applyFont="1" applyBorder="1" applyAlignment="1">
      <alignment/>
    </xf>
    <xf numFmtId="0" fontId="105" fillId="0" borderId="13" xfId="0" applyFont="1" applyBorder="1" applyAlignment="1">
      <alignment/>
    </xf>
    <xf numFmtId="0" fontId="105" fillId="0" borderId="13" xfId="0" applyFont="1" applyBorder="1" applyAlignment="1">
      <alignment/>
    </xf>
    <xf numFmtId="0" fontId="105" fillId="0" borderId="95" xfId="0" applyFont="1" applyBorder="1" applyAlignment="1">
      <alignment/>
    </xf>
    <xf numFmtId="0" fontId="14" fillId="0" borderId="0" xfId="0" applyFont="1" applyBorder="1" applyAlignment="1">
      <alignment horizontal="center" vertical="center" shrinkToFit="1"/>
    </xf>
    <xf numFmtId="0" fontId="19"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2" fillId="0" borderId="96" xfId="0" applyFont="1" applyBorder="1" applyAlignment="1">
      <alignment/>
    </xf>
    <xf numFmtId="0" fontId="2" fillId="0" borderId="97" xfId="0" applyFont="1" applyBorder="1" applyAlignment="1">
      <alignment horizontal="center"/>
    </xf>
    <xf numFmtId="183" fontId="19" fillId="0" borderId="0" xfId="0" applyNumberFormat="1" applyFont="1" applyBorder="1" applyAlignment="1">
      <alignment horizontal="center"/>
    </xf>
    <xf numFmtId="0" fontId="18" fillId="0" borderId="98" xfId="0" applyFont="1" applyBorder="1" applyAlignment="1">
      <alignment horizontal="center"/>
    </xf>
    <xf numFmtId="0" fontId="13" fillId="0" borderId="0" xfId="0" applyFont="1" applyAlignment="1">
      <alignment horizontal="center"/>
    </xf>
    <xf numFmtId="0" fontId="2" fillId="0" borderId="97" xfId="0" applyFont="1" applyBorder="1" applyAlignment="1">
      <alignment/>
    </xf>
    <xf numFmtId="0" fontId="118" fillId="0" borderId="0" xfId="0" applyFont="1" applyAlignment="1">
      <alignment horizontal="left" vertical="center"/>
    </xf>
    <xf numFmtId="0" fontId="2" fillId="0" borderId="92" xfId="0" applyFont="1" applyBorder="1" applyAlignment="1">
      <alignment vertical="center"/>
    </xf>
    <xf numFmtId="0" fontId="2" fillId="0" borderId="92" xfId="0" applyFont="1" applyBorder="1" applyAlignment="1">
      <alignment horizontal="center" vertical="center"/>
    </xf>
    <xf numFmtId="0" fontId="2" fillId="0" borderId="87" xfId="0" applyFont="1" applyBorder="1" applyAlignment="1">
      <alignment horizontal="center" vertical="center"/>
    </xf>
    <xf numFmtId="0" fontId="14" fillId="0" borderId="0" xfId="0" applyFont="1" applyAlignment="1">
      <alignment/>
    </xf>
    <xf numFmtId="0" fontId="32" fillId="0" borderId="0" xfId="0" applyFont="1" applyBorder="1" applyAlignment="1">
      <alignment horizontal="center" vertical="center" shrinkToFit="1"/>
    </xf>
    <xf numFmtId="0" fontId="2" fillId="0" borderId="0" xfId="0" applyNumberFormat="1" applyFont="1" applyAlignment="1" applyProtection="1">
      <alignment/>
      <protection/>
    </xf>
    <xf numFmtId="0" fontId="3" fillId="0" borderId="0" xfId="0" applyNumberFormat="1" applyFont="1" applyAlignment="1" applyProtection="1">
      <alignment/>
      <protection/>
    </xf>
    <xf numFmtId="0" fontId="2" fillId="0" borderId="99" xfId="0" applyNumberFormat="1" applyFont="1" applyFill="1" applyBorder="1" applyAlignment="1" applyProtection="1">
      <alignment/>
      <protection/>
    </xf>
    <xf numFmtId="0" fontId="67" fillId="0" borderId="100" xfId="0" applyNumberFormat="1" applyFont="1" applyBorder="1" applyAlignment="1" applyProtection="1">
      <alignment horizontal="left" vertical="center"/>
      <protection/>
    </xf>
    <xf numFmtId="0" fontId="0" fillId="0" borderId="100" xfId="0" applyNumberFormat="1" applyBorder="1" applyAlignment="1" applyProtection="1">
      <alignment/>
      <protection/>
    </xf>
    <xf numFmtId="0" fontId="0" fillId="0" borderId="101" xfId="0" applyNumberFormat="1" applyBorder="1" applyAlignment="1" applyProtection="1">
      <alignment/>
      <protection/>
    </xf>
    <xf numFmtId="0" fontId="2" fillId="0" borderId="102" xfId="0" applyNumberFormat="1" applyFont="1" applyFill="1" applyBorder="1" applyAlignment="1" applyProtection="1">
      <alignment/>
      <protection/>
    </xf>
    <xf numFmtId="0" fontId="22" fillId="0" borderId="0" xfId="0" applyNumberFormat="1" applyFont="1" applyFill="1" applyBorder="1" applyAlignment="1" applyProtection="1">
      <alignment vertical="center"/>
      <protection/>
    </xf>
    <xf numFmtId="0" fontId="0" fillId="0" borderId="103" xfId="0" applyNumberFormat="1" applyBorder="1" applyAlignment="1" applyProtection="1">
      <alignment/>
      <protection/>
    </xf>
    <xf numFmtId="0" fontId="22" fillId="0" borderId="0" xfId="0" applyNumberFormat="1" applyFont="1" applyFill="1" applyBorder="1" applyAlignment="1" applyProtection="1">
      <alignment horizontal="center" vertical="center"/>
      <protection/>
    </xf>
    <xf numFmtId="0" fontId="68" fillId="0" borderId="0" xfId="0" applyNumberFormat="1" applyFont="1" applyFill="1" applyBorder="1" applyAlignment="1" applyProtection="1">
      <alignment horizontal="center" vertical="center" shrinkToFit="1"/>
      <protection/>
    </xf>
    <xf numFmtId="0" fontId="23" fillId="0" borderId="0" xfId="0" applyNumberFormat="1" applyFont="1" applyBorder="1" applyAlignment="1" applyProtection="1">
      <alignment horizontal="center" vertical="center" shrinkToFit="1"/>
      <protection/>
    </xf>
    <xf numFmtId="0" fontId="0" fillId="0" borderId="0" xfId="0" applyNumberFormat="1" applyBorder="1" applyAlignment="1" applyProtection="1">
      <alignment/>
      <protection/>
    </xf>
    <xf numFmtId="0" fontId="22" fillId="0" borderId="104" xfId="0" applyNumberFormat="1" applyFont="1" applyFill="1" applyBorder="1" applyAlignment="1" applyProtection="1">
      <alignment horizontal="center" vertical="center"/>
      <protection/>
    </xf>
    <xf numFmtId="0" fontId="22" fillId="0" borderId="105" xfId="0" applyNumberFormat="1" applyFont="1" applyFill="1" applyBorder="1" applyAlignment="1" applyProtection="1">
      <alignment horizontal="center" vertical="center"/>
      <protection/>
    </xf>
    <xf numFmtId="0" fontId="0" fillId="0" borderId="102" xfId="0" applyNumberFormat="1" applyBorder="1" applyAlignment="1" applyProtection="1">
      <alignment/>
      <protection/>
    </xf>
    <xf numFmtId="0" fontId="22" fillId="0" borderId="106" xfId="0" applyNumberFormat="1" applyFont="1" applyFill="1" applyBorder="1" applyAlignment="1" applyProtection="1">
      <alignment horizontal="center" vertical="center"/>
      <protection/>
    </xf>
    <xf numFmtId="0" fontId="68" fillId="0" borderId="107" xfId="0" applyNumberFormat="1" applyFont="1" applyFill="1" applyBorder="1" applyAlignment="1" applyProtection="1">
      <alignment horizontal="center" vertical="center" shrinkToFit="1"/>
      <protection/>
    </xf>
    <xf numFmtId="0" fontId="22" fillId="0" borderId="35" xfId="0" applyNumberFormat="1" applyFont="1" applyFill="1" applyBorder="1" applyAlignment="1" applyProtection="1">
      <alignment horizontal="center" vertical="center"/>
      <protection/>
    </xf>
    <xf numFmtId="0" fontId="68" fillId="0" borderId="36" xfId="0" applyNumberFormat="1" applyFont="1" applyFill="1" applyBorder="1" applyAlignment="1" applyProtection="1">
      <alignment horizontal="center" vertical="center" shrinkToFit="1"/>
      <protection/>
    </xf>
    <xf numFmtId="0" fontId="68" fillId="0" borderId="108" xfId="0" applyNumberFormat="1" applyFont="1" applyFill="1" applyBorder="1" applyAlignment="1" applyProtection="1">
      <alignment horizontal="center" vertical="center" shrinkToFit="1"/>
      <protection/>
    </xf>
    <xf numFmtId="0" fontId="68" fillId="0" borderId="37" xfId="0" applyNumberFormat="1" applyFont="1" applyFill="1" applyBorder="1" applyAlignment="1" applyProtection="1">
      <alignment horizontal="center" vertical="center" shrinkToFit="1"/>
      <protection/>
    </xf>
    <xf numFmtId="0" fontId="99" fillId="0" borderId="105" xfId="0" applyNumberFormat="1" applyFont="1" applyFill="1" applyBorder="1" applyAlignment="1" applyProtection="1">
      <alignment horizontal="center" vertical="center"/>
      <protection/>
    </xf>
    <xf numFmtId="0" fontId="15" fillId="0" borderId="54" xfId="0" applyNumberFormat="1" applyFont="1" applyFill="1" applyBorder="1" applyAlignment="1" applyProtection="1">
      <alignment horizontal="center" vertical="center" shrinkToFit="1"/>
      <protection/>
    </xf>
    <xf numFmtId="0" fontId="99" fillId="0" borderId="0" xfId="0" applyNumberFormat="1" applyFont="1" applyFill="1" applyBorder="1" applyAlignment="1" applyProtection="1">
      <alignment horizontal="center" vertical="center"/>
      <protection/>
    </xf>
    <xf numFmtId="0" fontId="15" fillId="0" borderId="0" xfId="0" applyNumberFormat="1" applyFont="1" applyBorder="1" applyAlignment="1" applyProtection="1">
      <alignment horizontal="center" vertical="center" shrinkToFit="1"/>
      <protection/>
    </xf>
    <xf numFmtId="0" fontId="99" fillId="0" borderId="109" xfId="0" applyNumberFormat="1" applyFont="1" applyFill="1" applyBorder="1" applyAlignment="1" applyProtection="1">
      <alignment horizontal="center" vertical="center"/>
      <protection/>
    </xf>
    <xf numFmtId="0" fontId="68" fillId="0" borderId="54" xfId="0" applyNumberFormat="1" applyFont="1" applyFill="1" applyBorder="1" applyAlignment="1" applyProtection="1">
      <alignment horizontal="center" vertical="center" shrinkToFit="1"/>
      <protection/>
    </xf>
    <xf numFmtId="0" fontId="67" fillId="0" borderId="103" xfId="0" applyNumberFormat="1" applyFont="1" applyBorder="1" applyAlignment="1" applyProtection="1">
      <alignment vertical="center"/>
      <protection/>
    </xf>
    <xf numFmtId="0" fontId="0" fillId="0" borderId="110" xfId="0" applyNumberFormat="1" applyBorder="1" applyAlignment="1" applyProtection="1">
      <alignment/>
      <protection/>
    </xf>
    <xf numFmtId="0" fontId="0" fillId="0" borderId="111" xfId="0" applyNumberFormat="1" applyBorder="1" applyAlignment="1" applyProtection="1">
      <alignment/>
      <protection/>
    </xf>
    <xf numFmtId="0" fontId="67" fillId="0" borderId="111" xfId="0" applyNumberFormat="1" applyFont="1" applyBorder="1" applyAlignment="1" applyProtection="1">
      <alignment vertical="center"/>
      <protection/>
    </xf>
    <xf numFmtId="0" fontId="67" fillId="0" borderId="112" xfId="0" applyNumberFormat="1" applyFont="1" applyBorder="1" applyAlignment="1" applyProtection="1">
      <alignment vertical="center"/>
      <protection/>
    </xf>
    <xf numFmtId="0" fontId="4" fillId="37" borderId="113" xfId="0" applyNumberFormat="1" applyFont="1" applyFill="1" applyBorder="1" applyAlignment="1">
      <alignment horizontal="center" vertical="center" wrapText="1"/>
    </xf>
    <xf numFmtId="0" fontId="41" fillId="0" borderId="0" xfId="0" applyFont="1" applyAlignment="1" applyProtection="1">
      <alignment/>
      <protection/>
    </xf>
    <xf numFmtId="0" fontId="41" fillId="0" borderId="0" xfId="0" applyNumberFormat="1" applyFont="1" applyAlignment="1" applyProtection="1">
      <alignment horizontal="center"/>
      <protection/>
    </xf>
    <xf numFmtId="176" fontId="41" fillId="0" borderId="0" xfId="0" applyNumberFormat="1" applyFont="1" applyAlignment="1" applyProtection="1">
      <alignment/>
      <protection/>
    </xf>
    <xf numFmtId="0" fontId="41" fillId="0" borderId="0" xfId="0" applyFont="1" applyAlignment="1" applyProtection="1">
      <alignment vertical="center" shrinkToFit="1"/>
      <protection/>
    </xf>
    <xf numFmtId="0" fontId="41" fillId="0" borderId="0" xfId="0" applyNumberFormat="1" applyFont="1" applyAlignment="1" applyProtection="1">
      <alignment horizontal="center" vertical="center" shrinkToFit="1"/>
      <protection/>
    </xf>
    <xf numFmtId="0" fontId="2" fillId="0" borderId="0" xfId="0" applyFont="1" applyAlignment="1" applyProtection="1">
      <alignment vertical="center" shrinkToFit="1"/>
      <protection/>
    </xf>
    <xf numFmtId="0" fontId="2" fillId="0" borderId="0" xfId="0" applyNumberFormat="1" applyFont="1" applyAlignment="1" applyProtection="1">
      <alignment horizontal="center" vertical="center" shrinkToFit="1"/>
      <protection/>
    </xf>
    <xf numFmtId="0" fontId="42" fillId="0" borderId="0" xfId="0" applyFont="1" applyBorder="1" applyAlignment="1" applyProtection="1">
      <alignment horizontal="center" vertical="center" shrinkToFit="1"/>
      <protection/>
    </xf>
    <xf numFmtId="0" fontId="42" fillId="0" borderId="17" xfId="0" applyFont="1" applyBorder="1" applyAlignment="1" applyProtection="1">
      <alignment horizontal="center" vertical="center" shrinkToFit="1"/>
      <protection/>
    </xf>
    <xf numFmtId="0" fontId="42" fillId="0" borderId="16" xfId="0" applyFont="1" applyBorder="1" applyAlignment="1" applyProtection="1">
      <alignment vertical="center" shrinkToFit="1"/>
      <protection/>
    </xf>
    <xf numFmtId="0" fontId="26" fillId="0" borderId="84" xfId="0" applyFont="1" applyBorder="1" applyAlignment="1" applyProtection="1">
      <alignment horizontal="center" vertical="center" shrinkToFit="1"/>
      <protection locked="0"/>
    </xf>
    <xf numFmtId="0" fontId="26" fillId="0" borderId="69" xfId="0" applyFont="1" applyBorder="1" applyAlignment="1" applyProtection="1">
      <alignment horizontal="center" vertical="center" shrinkToFit="1"/>
      <protection locked="0"/>
    </xf>
    <xf numFmtId="0" fontId="26" fillId="0" borderId="85" xfId="0" applyFont="1" applyBorder="1" applyAlignment="1" applyProtection="1">
      <alignment horizontal="center" vertical="center" shrinkToFit="1"/>
      <protection locked="0"/>
    </xf>
    <xf numFmtId="0" fontId="26" fillId="0" borderId="86" xfId="0"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0" fontId="26" fillId="0" borderId="87" xfId="0" applyFont="1" applyBorder="1" applyAlignment="1" applyProtection="1">
      <alignment horizontal="center" vertical="center" shrinkToFit="1"/>
      <protection locked="0"/>
    </xf>
    <xf numFmtId="0" fontId="26" fillId="0" borderId="88" xfId="0" applyFont="1" applyBorder="1" applyAlignment="1" applyProtection="1">
      <alignment horizontal="center" vertical="center" shrinkToFit="1"/>
      <protection locked="0"/>
    </xf>
    <xf numFmtId="0" fontId="26" fillId="0" borderId="64" xfId="0" applyFont="1" applyBorder="1" applyAlignment="1" applyProtection="1">
      <alignment horizontal="center" vertical="center" shrinkToFit="1"/>
      <protection locked="0"/>
    </xf>
    <xf numFmtId="0" fontId="26" fillId="0" borderId="89" xfId="0" applyFont="1" applyBorder="1" applyAlignment="1" applyProtection="1">
      <alignment horizontal="center" vertical="center" shrinkToFit="1"/>
      <protection locked="0"/>
    </xf>
    <xf numFmtId="0" fontId="26" fillId="0" borderId="114" xfId="0" applyFont="1" applyBorder="1" applyAlignment="1" applyProtection="1">
      <alignment horizontal="center" vertical="center" shrinkToFit="1"/>
      <protection locked="0"/>
    </xf>
    <xf numFmtId="0" fontId="26" fillId="0" borderId="80" xfId="0" applyFont="1" applyBorder="1" applyAlignment="1" applyProtection="1">
      <alignment horizontal="center" vertical="center" shrinkToFit="1"/>
      <protection locked="0"/>
    </xf>
    <xf numFmtId="0" fontId="26" fillId="0" borderId="115" xfId="0" applyFont="1" applyBorder="1" applyAlignment="1" applyProtection="1">
      <alignment horizontal="center" vertical="center" shrinkToFit="1"/>
      <protection locked="0"/>
    </xf>
    <xf numFmtId="0" fontId="26" fillId="0" borderId="70"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6" fillId="0" borderId="65" xfId="0" applyFont="1" applyBorder="1" applyAlignment="1" applyProtection="1">
      <alignment horizontal="center" vertical="center" shrinkToFit="1"/>
      <protection locked="0"/>
    </xf>
    <xf numFmtId="0" fontId="16" fillId="36" borderId="30" xfId="0" applyFont="1" applyFill="1" applyBorder="1" applyAlignment="1">
      <alignment horizontal="center" vertical="center" shrinkToFit="1"/>
    </xf>
    <xf numFmtId="0" fontId="2" fillId="36" borderId="95" xfId="0" applyFont="1" applyFill="1" applyBorder="1" applyAlignment="1">
      <alignment vertical="center" shrinkToFit="1"/>
    </xf>
    <xf numFmtId="0" fontId="103" fillId="36" borderId="0" xfId="0" applyFont="1" applyFill="1" applyBorder="1" applyAlignment="1">
      <alignment vertical="center" shrinkToFit="1"/>
    </xf>
    <xf numFmtId="0" fontId="103" fillId="36" borderId="59" xfId="0" applyFont="1" applyFill="1" applyBorder="1" applyAlignment="1">
      <alignment vertical="center" shrinkToFit="1"/>
    </xf>
    <xf numFmtId="0" fontId="2" fillId="0" borderId="116" xfId="0" applyFont="1" applyFill="1" applyBorder="1" applyAlignment="1">
      <alignment vertical="center" shrinkToFit="1"/>
    </xf>
    <xf numFmtId="0" fontId="103" fillId="36" borderId="117" xfId="0" applyFont="1" applyFill="1" applyBorder="1" applyAlignment="1">
      <alignment vertical="center" shrinkToFit="1"/>
    </xf>
    <xf numFmtId="0" fontId="103" fillId="36" borderId="118" xfId="0" applyFont="1" applyFill="1" applyBorder="1" applyAlignment="1">
      <alignment vertical="center" shrinkToFit="1"/>
    </xf>
    <xf numFmtId="0" fontId="111" fillId="0" borderId="55" xfId="0" applyFont="1" applyBorder="1" applyAlignment="1" applyProtection="1">
      <alignment horizontal="center" vertical="center"/>
      <protection locked="0"/>
    </xf>
    <xf numFmtId="0" fontId="41" fillId="0" borderId="0" xfId="0" applyFont="1" applyAlignment="1" applyProtection="1">
      <alignment/>
      <protection/>
    </xf>
    <xf numFmtId="0" fontId="132" fillId="0" borderId="0" xfId="0" applyNumberFormat="1" applyFont="1" applyAlignment="1" applyProtection="1">
      <alignment vertical="center" shrinkToFit="1"/>
      <protection/>
    </xf>
    <xf numFmtId="14" fontId="132" fillId="0" borderId="0" xfId="0" applyNumberFormat="1" applyFont="1" applyAlignment="1" applyProtection="1">
      <alignment vertical="center" shrinkToFit="1"/>
      <protection/>
    </xf>
    <xf numFmtId="0" fontId="51" fillId="0" borderId="59" xfId="0" applyFont="1" applyBorder="1" applyAlignment="1" applyProtection="1">
      <alignment horizontal="center" vertical="center"/>
      <protection/>
    </xf>
    <xf numFmtId="0" fontId="51" fillId="0" borderId="61" xfId="0" applyFont="1" applyBorder="1" applyAlignment="1" applyProtection="1">
      <alignment horizontal="center" vertical="center"/>
      <protection/>
    </xf>
    <xf numFmtId="0" fontId="51" fillId="0" borderId="119" xfId="0" applyFont="1" applyBorder="1" applyAlignment="1" applyProtection="1">
      <alignment horizontal="center" vertical="center"/>
      <protection/>
    </xf>
    <xf numFmtId="0" fontId="43" fillId="0" borderId="120" xfId="0" applyFont="1" applyBorder="1" applyAlignment="1">
      <alignment horizontal="center" vertical="center" shrinkToFit="1"/>
    </xf>
    <xf numFmtId="0" fontId="42" fillId="0" borderId="13" xfId="0" applyFont="1" applyBorder="1" applyAlignment="1" applyProtection="1">
      <alignment horizontal="center" vertical="center" shrinkToFit="1"/>
      <protection/>
    </xf>
    <xf numFmtId="0" fontId="42" fillId="0" borderId="0" xfId="0" applyFont="1" applyBorder="1" applyAlignment="1">
      <alignment horizontal="center" vertical="center"/>
    </xf>
    <xf numFmtId="0" fontId="42" fillId="0" borderId="26" xfId="0" applyFont="1" applyBorder="1" applyAlignment="1" applyProtection="1">
      <alignment horizontal="center" vertical="center" shrinkToFit="1"/>
      <protection/>
    </xf>
    <xf numFmtId="49" fontId="42" fillId="0" borderId="13" xfId="0" applyNumberFormat="1" applyFont="1" applyBorder="1" applyAlignment="1" applyProtection="1">
      <alignment horizontal="center" vertical="center" shrinkToFit="1"/>
      <protection/>
    </xf>
    <xf numFmtId="0" fontId="42" fillId="0" borderId="13" xfId="0" applyFont="1" applyBorder="1" applyAlignment="1">
      <alignment horizontal="center" vertical="center" shrinkToFit="1"/>
    </xf>
    <xf numFmtId="0" fontId="66" fillId="0" borderId="13" xfId="0" applyFont="1" applyBorder="1" applyAlignment="1" applyProtection="1">
      <alignment horizontal="center" vertical="center" shrinkToFit="1"/>
      <protection/>
    </xf>
    <xf numFmtId="0" fontId="49" fillId="0" borderId="0" xfId="0" applyNumberFormat="1" applyFont="1" applyAlignment="1">
      <alignment vertical="center"/>
    </xf>
    <xf numFmtId="0" fontId="37" fillId="43" borderId="121" xfId="0" applyNumberFormat="1" applyFont="1" applyFill="1" applyBorder="1" applyAlignment="1">
      <alignment horizontal="center" vertical="center"/>
    </xf>
    <xf numFmtId="0" fontId="37" fillId="43" borderId="44" xfId="0" applyNumberFormat="1" applyFont="1" applyFill="1" applyBorder="1" applyAlignment="1">
      <alignment horizontal="center" vertical="center"/>
    </xf>
    <xf numFmtId="0" fontId="37" fillId="43" borderId="122" xfId="0" applyNumberFormat="1" applyFont="1" applyFill="1" applyBorder="1" applyAlignment="1">
      <alignment horizontal="center" vertical="center"/>
    </xf>
    <xf numFmtId="0" fontId="48" fillId="0" borderId="0" xfId="0" applyFont="1" applyBorder="1" applyAlignment="1">
      <alignment shrinkToFit="1"/>
    </xf>
    <xf numFmtId="0" fontId="48" fillId="0" borderId="0" xfId="0" applyFont="1" applyBorder="1" applyAlignment="1">
      <alignment horizontal="left" shrinkToFit="1"/>
    </xf>
    <xf numFmtId="0" fontId="78" fillId="43" borderId="17" xfId="0" applyFont="1" applyFill="1" applyBorder="1" applyAlignment="1">
      <alignment horizontal="center" vertical="center"/>
    </xf>
    <xf numFmtId="0" fontId="2" fillId="8" borderId="0" xfId="0" applyFont="1" applyFill="1" applyAlignment="1">
      <alignment/>
    </xf>
    <xf numFmtId="0" fontId="2" fillId="8" borderId="0" xfId="0" applyFont="1" applyFill="1" applyAlignment="1">
      <alignment horizontal="center"/>
    </xf>
    <xf numFmtId="0" fontId="2" fillId="8" borderId="0" xfId="0" applyNumberFormat="1" applyFont="1" applyFill="1" applyAlignment="1">
      <alignment horizontal="center"/>
    </xf>
    <xf numFmtId="0" fontId="3" fillId="8" borderId="0" xfId="0" applyFont="1" applyFill="1" applyAlignment="1">
      <alignment/>
    </xf>
    <xf numFmtId="176" fontId="2" fillId="8" borderId="0" xfId="0" applyNumberFormat="1" applyFont="1" applyFill="1" applyAlignment="1">
      <alignment/>
    </xf>
    <xf numFmtId="0" fontId="0" fillId="8" borderId="0" xfId="0" applyFill="1" applyAlignment="1">
      <alignment/>
    </xf>
    <xf numFmtId="49" fontId="31" fillId="8" borderId="0" xfId="0" applyNumberFormat="1" applyFont="1" applyFill="1" applyBorder="1" applyAlignment="1">
      <alignment vertical="center"/>
    </xf>
    <xf numFmtId="49" fontId="20" fillId="8" borderId="0" xfId="0" applyNumberFormat="1" applyFont="1" applyFill="1" applyBorder="1" applyAlignment="1">
      <alignment horizontal="center" vertical="center"/>
    </xf>
    <xf numFmtId="0" fontId="2" fillId="8" borderId="0" xfId="0" applyFont="1" applyFill="1" applyBorder="1" applyAlignment="1">
      <alignment horizontal="center"/>
    </xf>
    <xf numFmtId="0" fontId="0" fillId="8" borderId="0" xfId="0" applyFill="1" applyAlignment="1">
      <alignment horizontal="center"/>
    </xf>
    <xf numFmtId="0" fontId="13" fillId="8" borderId="0" xfId="0" applyFont="1" applyFill="1" applyBorder="1" applyAlignment="1">
      <alignment/>
    </xf>
    <xf numFmtId="0" fontId="13" fillId="8" borderId="0" xfId="0" applyFont="1" applyFill="1" applyBorder="1" applyAlignment="1">
      <alignment/>
    </xf>
    <xf numFmtId="0" fontId="0" fillId="8" borderId="0" xfId="0" applyFill="1" applyBorder="1" applyAlignment="1">
      <alignment/>
    </xf>
    <xf numFmtId="0" fontId="78" fillId="43" borderId="69" xfId="0" applyFont="1" applyFill="1" applyBorder="1" applyAlignment="1">
      <alignment horizontal="center" vertical="center"/>
    </xf>
    <xf numFmtId="0" fontId="78" fillId="43" borderId="123" xfId="0" applyFont="1" applyFill="1" applyBorder="1" applyAlignment="1">
      <alignment horizontal="center" vertical="center"/>
    </xf>
    <xf numFmtId="0" fontId="41" fillId="0" borderId="0" xfId="0" applyFont="1" applyAlignment="1" applyProtection="1">
      <alignment horizontal="left" vertical="center" shrinkToFit="1"/>
      <protection/>
    </xf>
    <xf numFmtId="49" fontId="45" fillId="0" borderId="0" xfId="0" applyNumberFormat="1" applyFont="1" applyFill="1" applyBorder="1" applyAlignment="1" applyProtection="1">
      <alignment horizontal="left" indent="2" shrinkToFit="1"/>
      <protection/>
    </xf>
    <xf numFmtId="0" fontId="42" fillId="0" borderId="124" xfId="0" applyFont="1" applyBorder="1" applyAlignment="1" applyProtection="1">
      <alignment vertical="center" shrinkToFit="1"/>
      <protection/>
    </xf>
    <xf numFmtId="49" fontId="87" fillId="0" borderId="0" xfId="0" applyNumberFormat="1" applyFont="1" applyFill="1" applyBorder="1" applyAlignment="1" applyProtection="1">
      <alignment shrinkToFit="1"/>
      <protection/>
    </xf>
    <xf numFmtId="49" fontId="42" fillId="0" borderId="0" xfId="0" applyNumberFormat="1" applyFont="1" applyFill="1" applyBorder="1" applyAlignment="1" applyProtection="1">
      <alignment vertical="center" shrinkToFit="1"/>
      <protection/>
    </xf>
    <xf numFmtId="0" fontId="134" fillId="0" borderId="0" xfId="0" applyFont="1" applyAlignment="1" applyProtection="1">
      <alignment horizontal="right" vertical="top" shrinkToFit="1"/>
      <protection/>
    </xf>
    <xf numFmtId="0" fontId="134" fillId="0" borderId="0" xfId="0" applyFont="1" applyAlignment="1" applyProtection="1">
      <alignment horizontal="left" vertical="center" shrinkToFit="1"/>
      <protection/>
    </xf>
    <xf numFmtId="0" fontId="41" fillId="44" borderId="0" xfId="0" applyFont="1" applyFill="1" applyAlignment="1">
      <alignment vertical="center" shrinkToFit="1"/>
    </xf>
    <xf numFmtId="0" fontId="2" fillId="44" borderId="0" xfId="0" applyFont="1" applyFill="1" applyAlignment="1">
      <alignment vertical="center" shrinkToFit="1"/>
    </xf>
    <xf numFmtId="0" fontId="2" fillId="44" borderId="0" xfId="0" applyFont="1" applyFill="1" applyAlignment="1">
      <alignment/>
    </xf>
    <xf numFmtId="0" fontId="18" fillId="44" borderId="0" xfId="0" applyFont="1" applyFill="1" applyAlignment="1">
      <alignment/>
    </xf>
    <xf numFmtId="0" fontId="42" fillId="44" borderId="0" xfId="0" applyFont="1" applyFill="1" applyAlignment="1">
      <alignment horizontal="center" vertical="center" shrinkToFit="1"/>
    </xf>
    <xf numFmtId="0" fontId="43" fillId="44" borderId="0" xfId="0" applyFont="1" applyFill="1" applyAlignment="1">
      <alignment horizontal="center" vertical="center" shrinkToFit="1"/>
    </xf>
    <xf numFmtId="0" fontId="0" fillId="44" borderId="0" xfId="0" applyFill="1" applyAlignment="1">
      <alignment horizontal="center" vertical="center" shrinkToFit="1"/>
    </xf>
    <xf numFmtId="0" fontId="2" fillId="44" borderId="0" xfId="0" applyFont="1" applyFill="1" applyAlignment="1">
      <alignment horizontal="center" vertical="center" shrinkToFit="1"/>
    </xf>
    <xf numFmtId="0" fontId="16" fillId="44" borderId="0" xfId="0" applyFont="1" applyFill="1" applyBorder="1" applyAlignment="1" applyProtection="1">
      <alignment horizontal="center" vertical="center" shrinkToFit="1"/>
      <protection/>
    </xf>
    <xf numFmtId="0" fontId="0" fillId="44" borderId="0" xfId="0" applyFill="1" applyAlignment="1">
      <alignment/>
    </xf>
    <xf numFmtId="0" fontId="16" fillId="44" borderId="0" xfId="0" applyFont="1" applyFill="1" applyBorder="1" applyAlignment="1" applyProtection="1">
      <alignment horizontal="center" vertical="center"/>
      <protection/>
    </xf>
    <xf numFmtId="0" fontId="41" fillId="44" borderId="0" xfId="0" applyFont="1" applyFill="1" applyAlignment="1">
      <alignment/>
    </xf>
    <xf numFmtId="0" fontId="63" fillId="45" borderId="125" xfId="77" applyFont="1" applyFill="1" applyBorder="1" applyAlignment="1" applyProtection="1">
      <alignment horizontal="center" vertical="center" shrinkToFit="1"/>
      <protection/>
    </xf>
    <xf numFmtId="0" fontId="64" fillId="46" borderId="0" xfId="77" applyFont="1" applyFill="1" applyBorder="1" applyAlignment="1" applyProtection="1">
      <alignment horizontal="center" vertical="center" shrinkToFit="1"/>
      <protection/>
    </xf>
    <xf numFmtId="0" fontId="58" fillId="47" borderId="0" xfId="77" applyFont="1" applyFill="1" applyAlignment="1" applyProtection="1">
      <alignment horizontal="left" vertical="center"/>
      <protection/>
    </xf>
    <xf numFmtId="0" fontId="21" fillId="47" borderId="0" xfId="77" applyFill="1" applyAlignment="1" applyProtection="1">
      <alignment horizontal="center" vertical="center"/>
      <protection/>
    </xf>
    <xf numFmtId="0" fontId="0" fillId="47" borderId="0" xfId="0" applyFill="1" applyAlignment="1">
      <alignment/>
    </xf>
    <xf numFmtId="0" fontId="58" fillId="47" borderId="0" xfId="77" applyFont="1" applyFill="1" applyBorder="1" applyAlignment="1" applyProtection="1">
      <alignment horizontal="left" vertical="center"/>
      <protection/>
    </xf>
    <xf numFmtId="0" fontId="270" fillId="47" borderId="0" xfId="77" applyFont="1" applyFill="1" applyProtection="1">
      <alignment vertical="center"/>
      <protection/>
    </xf>
    <xf numFmtId="0" fontId="21" fillId="47" borderId="0" xfId="77" applyFill="1" applyProtection="1">
      <alignment vertical="center"/>
      <protection/>
    </xf>
    <xf numFmtId="0" fontId="271" fillId="45" borderId="126" xfId="77" applyFont="1" applyFill="1" applyBorder="1" applyAlignment="1" applyProtection="1">
      <alignment horizontal="center" vertical="center" wrapText="1"/>
      <protection/>
    </xf>
    <xf numFmtId="0" fontId="271" fillId="45" borderId="127" xfId="77" applyFont="1" applyFill="1" applyBorder="1" applyAlignment="1" applyProtection="1">
      <alignment horizontal="center" vertical="center"/>
      <protection/>
    </xf>
    <xf numFmtId="0" fontId="271" fillId="45" borderId="125" xfId="77" applyFont="1" applyFill="1" applyBorder="1" applyAlignment="1" applyProtection="1">
      <alignment horizontal="center" vertical="center"/>
      <protection/>
    </xf>
    <xf numFmtId="0" fontId="271" fillId="45" borderId="128" xfId="77" applyFont="1" applyFill="1" applyBorder="1" applyAlignment="1" applyProtection="1">
      <alignment horizontal="center" vertical="center"/>
      <protection/>
    </xf>
    <xf numFmtId="0" fontId="271" fillId="45" borderId="129" xfId="77" applyFont="1" applyFill="1" applyBorder="1" applyAlignment="1" applyProtection="1">
      <alignment horizontal="center" vertical="center"/>
      <protection/>
    </xf>
    <xf numFmtId="0" fontId="271" fillId="45" borderId="130" xfId="77" applyFont="1" applyFill="1" applyBorder="1" applyAlignment="1" applyProtection="1">
      <alignment horizontal="center" vertical="center"/>
      <protection/>
    </xf>
    <xf numFmtId="0" fontId="272" fillId="45" borderId="127" xfId="77" applyFont="1" applyFill="1" applyBorder="1" applyAlignment="1" applyProtection="1">
      <alignment horizontal="center" vertical="center" shrinkToFit="1"/>
      <protection/>
    </xf>
    <xf numFmtId="0" fontId="272" fillId="45" borderId="131" xfId="77" applyFont="1" applyFill="1" applyBorder="1" applyAlignment="1" applyProtection="1">
      <alignment horizontal="center" vertical="center" shrinkToFit="1"/>
      <protection/>
    </xf>
    <xf numFmtId="0" fontId="0" fillId="0" borderId="127" xfId="77" applyFont="1" applyFill="1" applyBorder="1" applyAlignment="1" applyProtection="1">
      <alignment horizontal="center" vertical="center" shrinkToFit="1"/>
      <protection locked="0"/>
    </xf>
    <xf numFmtId="0" fontId="0" fillId="0" borderId="131" xfId="77" applyFont="1" applyFill="1" applyBorder="1" applyAlignment="1" applyProtection="1">
      <alignment horizontal="center" vertical="center" shrinkToFit="1"/>
      <protection locked="0"/>
    </xf>
    <xf numFmtId="0" fontId="273" fillId="45" borderId="132" xfId="77" applyFont="1" applyFill="1" applyBorder="1" applyAlignment="1" applyProtection="1">
      <alignment horizontal="center" vertical="center" shrinkToFit="1"/>
      <protection/>
    </xf>
    <xf numFmtId="0" fontId="273" fillId="45" borderId="133" xfId="77" applyFont="1" applyFill="1" applyBorder="1" applyAlignment="1" applyProtection="1">
      <alignment horizontal="center" vertical="center" shrinkToFit="1"/>
      <protection/>
    </xf>
    <xf numFmtId="0" fontId="273" fillId="45" borderId="134" xfId="77" applyFont="1" applyFill="1" applyBorder="1" applyAlignment="1" applyProtection="1">
      <alignment horizontal="center" vertical="center" shrinkToFit="1"/>
      <protection/>
    </xf>
    <xf numFmtId="0" fontId="271" fillId="48" borderId="135" xfId="0" applyFont="1" applyFill="1" applyBorder="1" applyAlignment="1">
      <alignment/>
    </xf>
    <xf numFmtId="0" fontId="273" fillId="45" borderId="136" xfId="77" applyFont="1" applyFill="1" applyBorder="1" applyAlignment="1" applyProtection="1">
      <alignment horizontal="center" vertical="center" shrinkToFit="1"/>
      <protection/>
    </xf>
    <xf numFmtId="0" fontId="273" fillId="45" borderId="137" xfId="77" applyFont="1" applyFill="1" applyBorder="1" applyAlignment="1" applyProtection="1">
      <alignment horizontal="center" vertical="center" shrinkToFit="1"/>
      <protection/>
    </xf>
    <xf numFmtId="0" fontId="139" fillId="47" borderId="0" xfId="77" applyFont="1" applyFill="1" applyAlignment="1" applyProtection="1">
      <alignment horizontal="center" vertical="center"/>
      <protection/>
    </xf>
    <xf numFmtId="0" fontId="51" fillId="47" borderId="0" xfId="77" applyFont="1" applyFill="1" applyAlignment="1" applyProtection="1">
      <alignment horizontal="center" vertical="center"/>
      <protection/>
    </xf>
    <xf numFmtId="49" fontId="35" fillId="0" borderId="0" xfId="0" applyNumberFormat="1" applyFont="1" applyFill="1" applyBorder="1" applyAlignment="1">
      <alignment horizontal="center" vertical="center"/>
    </xf>
    <xf numFmtId="0" fontId="2" fillId="0" borderId="0" xfId="0" applyNumberFormat="1" applyFont="1" applyBorder="1" applyAlignment="1">
      <alignment horizontal="center"/>
    </xf>
    <xf numFmtId="49" fontId="33" fillId="0" borderId="138" xfId="0" applyNumberFormat="1" applyFont="1" applyFill="1" applyBorder="1" applyAlignment="1">
      <alignment horizontal="center" vertical="center"/>
    </xf>
    <xf numFmtId="0" fontId="34" fillId="0" borderId="138" xfId="0" applyFont="1" applyBorder="1" applyAlignment="1">
      <alignment/>
    </xf>
    <xf numFmtId="0" fontId="35" fillId="0" borderId="0" xfId="0" applyFont="1" applyFill="1" applyBorder="1" applyAlignment="1">
      <alignment horizontal="center"/>
    </xf>
    <xf numFmtId="0" fontId="86" fillId="0" borderId="0" xfId="0" applyFont="1" applyFill="1" applyBorder="1" applyAlignment="1">
      <alignment/>
    </xf>
    <xf numFmtId="0" fontId="0" fillId="0" borderId="0" xfId="0" applyBorder="1" applyAlignment="1">
      <alignment/>
    </xf>
    <xf numFmtId="0" fontId="2" fillId="0" borderId="0" xfId="0" applyFont="1" applyFill="1" applyBorder="1" applyAlignment="1">
      <alignment/>
    </xf>
    <xf numFmtId="0" fontId="86" fillId="0" borderId="54" xfId="0" applyFont="1" applyFill="1" applyBorder="1" applyAlignment="1">
      <alignment/>
    </xf>
    <xf numFmtId="0" fontId="2" fillId="0" borderId="54" xfId="0" applyNumberFormat="1" applyFont="1" applyBorder="1" applyAlignment="1">
      <alignment horizontal="center"/>
    </xf>
    <xf numFmtId="0" fontId="2" fillId="0" borderId="54" xfId="0" applyFont="1" applyBorder="1" applyAlignment="1">
      <alignment/>
    </xf>
    <xf numFmtId="0" fontId="86" fillId="0" borderId="138" xfId="0" applyFont="1" applyFill="1" applyBorder="1" applyAlignment="1">
      <alignment horizontal="center"/>
    </xf>
    <xf numFmtId="0" fontId="44" fillId="0" borderId="138" xfId="51" applyFont="1" applyFill="1" applyBorder="1" applyAlignment="1" applyProtection="1">
      <alignment horizontal="right" vertical="center" shrinkToFit="1"/>
      <protection/>
    </xf>
    <xf numFmtId="0" fontId="86" fillId="0" borderId="138" xfId="0" applyFont="1" applyFill="1" applyBorder="1" applyAlignment="1">
      <alignment/>
    </xf>
    <xf numFmtId="0" fontId="2" fillId="0" borderId="138" xfId="0" applyNumberFormat="1" applyFont="1" applyBorder="1" applyAlignment="1">
      <alignment horizontal="center"/>
    </xf>
    <xf numFmtId="0" fontId="0" fillId="0" borderId="138" xfId="0" applyBorder="1" applyAlignment="1">
      <alignment/>
    </xf>
    <xf numFmtId="0" fontId="0" fillId="0" borderId="54" xfId="0" applyBorder="1" applyAlignment="1">
      <alignment/>
    </xf>
    <xf numFmtId="0" fontId="44" fillId="0" borderId="139" xfId="51" applyFont="1" applyFill="1" applyBorder="1" applyAlignment="1" applyProtection="1">
      <alignment horizontal="center" vertical="center" shrinkToFit="1"/>
      <protection/>
    </xf>
    <xf numFmtId="0" fontId="56" fillId="0" borderId="0" xfId="0" applyFont="1" applyBorder="1" applyAlignment="1">
      <alignment textRotation="255" shrinkToFit="1"/>
    </xf>
    <xf numFmtId="0" fontId="50" fillId="0" borderId="0" xfId="0" applyFont="1" applyBorder="1" applyAlignment="1">
      <alignment textRotation="255" shrinkToFit="1"/>
    </xf>
    <xf numFmtId="0" fontId="50" fillId="0" borderId="0" xfId="0" applyFont="1" applyAlignment="1">
      <alignment/>
    </xf>
    <xf numFmtId="0" fontId="56" fillId="0" borderId="0" xfId="0" applyFont="1" applyFill="1" applyBorder="1" applyAlignment="1" applyProtection="1">
      <alignment vertical="center" shrinkToFit="1"/>
      <protection/>
    </xf>
    <xf numFmtId="0" fontId="3" fillId="0" borderId="0" xfId="0" applyFont="1" applyBorder="1" applyAlignment="1">
      <alignment/>
    </xf>
    <xf numFmtId="0" fontId="141" fillId="0" borderId="0" xfId="0" applyFont="1" applyBorder="1" applyAlignment="1">
      <alignment horizontal="right" vertical="center"/>
    </xf>
    <xf numFmtId="0" fontId="0" fillId="9" borderId="0" xfId="0" applyFill="1" applyAlignment="1">
      <alignment/>
    </xf>
    <xf numFmtId="0" fontId="2" fillId="9" borderId="0" xfId="0" applyFont="1" applyFill="1" applyAlignment="1">
      <alignment/>
    </xf>
    <xf numFmtId="0" fontId="50" fillId="9" borderId="0" xfId="0" applyFont="1" applyFill="1" applyAlignment="1">
      <alignment/>
    </xf>
    <xf numFmtId="184" fontId="50" fillId="0" borderId="0" xfId="0" applyNumberFormat="1" applyFont="1" applyBorder="1" applyAlignment="1">
      <alignment vertical="center"/>
    </xf>
    <xf numFmtId="0" fontId="89" fillId="23" borderId="140" xfId="0" applyFont="1" applyFill="1" applyBorder="1" applyAlignment="1" applyProtection="1">
      <alignment horizontal="center" vertical="center"/>
      <protection locked="0"/>
    </xf>
    <xf numFmtId="182" fontId="41" fillId="0" borderId="0" xfId="0" applyNumberFormat="1" applyFont="1" applyAlignment="1" applyProtection="1">
      <alignment/>
      <protection/>
    </xf>
    <xf numFmtId="0" fontId="88" fillId="8" borderId="26" xfId="0" applyFont="1" applyFill="1" applyBorder="1" applyAlignment="1">
      <alignment vertical="center" shrinkToFit="1"/>
    </xf>
    <xf numFmtId="0" fontId="89" fillId="8" borderId="26" xfId="0" applyFont="1" applyFill="1" applyBorder="1" applyAlignment="1" applyProtection="1">
      <alignment vertical="center"/>
      <protection locked="0"/>
    </xf>
    <xf numFmtId="0" fontId="89" fillId="49" borderId="141" xfId="0" applyFont="1" applyFill="1" applyBorder="1" applyAlignment="1" applyProtection="1">
      <alignment horizontal="center" vertical="center"/>
      <protection locked="0"/>
    </xf>
    <xf numFmtId="0" fontId="2" fillId="16" borderId="0" xfId="0" applyFont="1" applyFill="1" applyAlignment="1">
      <alignment/>
    </xf>
    <xf numFmtId="0" fontId="2" fillId="16" borderId="0" xfId="0" applyNumberFormat="1" applyFont="1" applyFill="1" applyAlignment="1">
      <alignment horizontal="center"/>
    </xf>
    <xf numFmtId="0" fontId="3" fillId="16" borderId="0" xfId="0" applyFont="1" applyFill="1" applyAlignment="1">
      <alignment/>
    </xf>
    <xf numFmtId="176" fontId="2" fillId="16" borderId="0" xfId="0" applyNumberFormat="1" applyFont="1" applyFill="1" applyAlignment="1">
      <alignment/>
    </xf>
    <xf numFmtId="0" fontId="49" fillId="16" borderId="0" xfId="0" applyNumberFormat="1" applyFont="1" applyFill="1" applyAlignment="1">
      <alignment vertical="center"/>
    </xf>
    <xf numFmtId="0" fontId="79" fillId="16" borderId="0" xfId="0" applyNumberFormat="1" applyFont="1" applyFill="1" applyBorder="1" applyAlignment="1">
      <alignment vertical="center"/>
    </xf>
    <xf numFmtId="0" fontId="79" fillId="0" borderId="0" xfId="0" applyNumberFormat="1" applyFont="1" applyBorder="1" applyAlignment="1">
      <alignment vertical="center"/>
    </xf>
    <xf numFmtId="0" fontId="2" fillId="16" borderId="0" xfId="0" applyFont="1" applyFill="1" applyBorder="1" applyAlignment="1">
      <alignment/>
    </xf>
    <xf numFmtId="0" fontId="2" fillId="11" borderId="0" xfId="0" applyFont="1" applyFill="1" applyAlignment="1">
      <alignment vertical="center" shrinkToFit="1"/>
    </xf>
    <xf numFmtId="0" fontId="2" fillId="11" borderId="0" xfId="0" applyFont="1" applyFill="1" applyAlignment="1">
      <alignment/>
    </xf>
    <xf numFmtId="0" fontId="18" fillId="11" borderId="0" xfId="0" applyFont="1" applyFill="1" applyAlignment="1">
      <alignment/>
    </xf>
    <xf numFmtId="0" fontId="42" fillId="11" borderId="0" xfId="0" applyFont="1" applyFill="1" applyAlignment="1">
      <alignment horizontal="center" vertical="center" shrinkToFit="1"/>
    </xf>
    <xf numFmtId="0" fontId="43" fillId="11" borderId="0" xfId="0" applyFont="1" applyFill="1" applyAlignment="1">
      <alignment horizontal="center" vertical="center" shrinkToFit="1"/>
    </xf>
    <xf numFmtId="0" fontId="0" fillId="11" borderId="0" xfId="0" applyFill="1" applyAlignment="1">
      <alignment horizontal="center" vertical="center" shrinkToFit="1"/>
    </xf>
    <xf numFmtId="0" fontId="2" fillId="11" borderId="0" xfId="0" applyFont="1" applyFill="1" applyAlignment="1">
      <alignment horizontal="center" vertical="center" shrinkToFit="1"/>
    </xf>
    <xf numFmtId="0" fontId="41" fillId="11" borderId="0" xfId="0" applyFont="1" applyFill="1" applyAlignment="1">
      <alignment/>
    </xf>
    <xf numFmtId="0" fontId="41" fillId="11" borderId="0" xfId="0" applyFont="1" applyFill="1" applyAlignment="1">
      <alignment vertical="center" shrinkToFit="1"/>
    </xf>
    <xf numFmtId="0" fontId="28" fillId="11" borderId="0" xfId="0" applyNumberFormat="1" applyFont="1" applyFill="1" applyAlignment="1">
      <alignment vertical="center"/>
    </xf>
    <xf numFmtId="0" fontId="132" fillId="11" borderId="0" xfId="0" applyFont="1" applyFill="1" applyAlignment="1">
      <alignment vertical="center" shrinkToFit="1"/>
    </xf>
    <xf numFmtId="0" fontId="132" fillId="11" borderId="0" xfId="0" applyFont="1" applyFill="1" applyAlignment="1">
      <alignment/>
    </xf>
    <xf numFmtId="0" fontId="132" fillId="0" borderId="0" xfId="0" applyFont="1" applyAlignment="1">
      <alignment vertical="center" shrinkToFit="1"/>
    </xf>
    <xf numFmtId="0" fontId="128" fillId="0" borderId="0" xfId="0" applyNumberFormat="1" applyFont="1" applyAlignment="1" applyProtection="1">
      <alignment horizontal="center" vertical="center" shrinkToFit="1"/>
      <protection/>
    </xf>
    <xf numFmtId="0" fontId="44" fillId="0" borderId="87" xfId="0" applyFont="1" applyFill="1" applyBorder="1" applyAlignment="1" applyProtection="1">
      <alignment vertical="center"/>
      <protection/>
    </xf>
    <xf numFmtId="0" fontId="41" fillId="0" borderId="0" xfId="0" applyFont="1" applyFill="1" applyBorder="1" applyAlignment="1" applyProtection="1">
      <alignment horizontal="center" vertical="center"/>
      <protection locked="0"/>
    </xf>
    <xf numFmtId="0" fontId="41" fillId="0" borderId="109" xfId="0" applyFont="1" applyFill="1" applyBorder="1" applyAlignment="1" applyProtection="1">
      <alignment horizontal="center" vertical="center"/>
      <protection locked="0"/>
    </xf>
    <xf numFmtId="0" fontId="41" fillId="0" borderId="142" xfId="0" applyFont="1" applyFill="1" applyBorder="1" applyAlignment="1" applyProtection="1">
      <alignment horizontal="center" vertical="center"/>
      <protection locked="0"/>
    </xf>
    <xf numFmtId="0" fontId="274" fillId="47" borderId="0" xfId="77" applyFont="1" applyFill="1" applyAlignment="1" applyProtection="1">
      <alignment horizontal="center" vertical="center"/>
      <protection/>
    </xf>
    <xf numFmtId="0" fontId="44" fillId="0" borderId="69" xfId="0" applyFont="1" applyFill="1" applyBorder="1" applyAlignment="1" applyProtection="1">
      <alignment horizontal="center" vertical="center" shrinkToFit="1"/>
      <protection/>
    </xf>
    <xf numFmtId="0" fontId="44" fillId="0" borderId="17" xfId="0" applyFont="1" applyFill="1" applyBorder="1" applyAlignment="1" applyProtection="1">
      <alignment horizontal="center" vertical="center" shrinkToFit="1"/>
      <protection/>
    </xf>
    <xf numFmtId="0" fontId="44" fillId="0" borderId="123" xfId="0" applyFont="1" applyFill="1" applyBorder="1" applyAlignment="1" applyProtection="1">
      <alignment horizontal="center" vertical="center" shrinkToFit="1"/>
      <protection/>
    </xf>
    <xf numFmtId="0" fontId="60" fillId="0" borderId="17" xfId="0" applyFont="1" applyFill="1" applyBorder="1" applyAlignment="1" applyProtection="1">
      <alignment horizontal="center" vertical="center" shrinkToFit="1"/>
      <protection/>
    </xf>
    <xf numFmtId="0" fontId="41" fillId="0" borderId="0" xfId="0" applyFont="1" applyFill="1" applyBorder="1" applyAlignment="1" applyProtection="1">
      <alignment horizontal="center" vertical="center" shrinkToFit="1"/>
      <protection locked="0"/>
    </xf>
    <xf numFmtId="0" fontId="41" fillId="0" borderId="54" xfId="0" applyFont="1" applyFill="1" applyBorder="1" applyAlignment="1" applyProtection="1">
      <alignment horizontal="center" vertical="center" shrinkToFit="1"/>
      <protection locked="0"/>
    </xf>
    <xf numFmtId="0" fontId="44" fillId="0" borderId="18" xfId="0" applyFont="1" applyFill="1" applyBorder="1" applyAlignment="1" applyProtection="1">
      <alignment horizontal="center" vertical="center" shrinkToFit="1"/>
      <protection/>
    </xf>
    <xf numFmtId="0" fontId="44" fillId="0" borderId="143" xfId="0" applyFont="1" applyFill="1" applyBorder="1" applyAlignment="1" applyProtection="1">
      <alignment horizontal="center" vertical="center" shrinkToFit="1"/>
      <protection/>
    </xf>
    <xf numFmtId="0" fontId="86" fillId="0" borderId="16" xfId="0" applyFont="1" applyFill="1" applyBorder="1" applyAlignment="1">
      <alignment/>
    </xf>
    <xf numFmtId="0" fontId="2" fillId="0" borderId="16" xfId="0" applyNumberFormat="1" applyFont="1" applyBorder="1" applyAlignment="1">
      <alignment horizontal="center"/>
    </xf>
    <xf numFmtId="0" fontId="2" fillId="0" borderId="61" xfId="0" applyFont="1" applyBorder="1" applyAlignment="1">
      <alignment/>
    </xf>
    <xf numFmtId="0" fontId="60" fillId="0" borderId="144" xfId="0" applyFont="1" applyFill="1" applyBorder="1" applyAlignment="1" applyProtection="1">
      <alignment horizontal="center" vertical="center" shrinkToFit="1"/>
      <protection/>
    </xf>
    <xf numFmtId="0" fontId="275" fillId="8" borderId="0" xfId="0" applyFont="1" applyFill="1" applyAlignment="1">
      <alignment/>
    </xf>
    <xf numFmtId="0" fontId="275" fillId="8" borderId="0" xfId="0" applyFont="1" applyFill="1" applyBorder="1" applyAlignment="1">
      <alignment horizontal="center" vertical="center"/>
    </xf>
    <xf numFmtId="0" fontId="276" fillId="8" borderId="0" xfId="0" applyFont="1" applyFill="1" applyBorder="1" applyAlignment="1" applyProtection="1">
      <alignment horizontal="center" vertical="center"/>
      <protection/>
    </xf>
    <xf numFmtId="0" fontId="144" fillId="0" borderId="139" xfId="51" applyFont="1" applyFill="1" applyBorder="1" applyAlignment="1" applyProtection="1">
      <alignment horizontal="center" vertical="center" shrinkToFit="1"/>
      <protection/>
    </xf>
    <xf numFmtId="0" fontId="277" fillId="47" borderId="0" xfId="0" applyFont="1" applyFill="1" applyAlignment="1">
      <alignment/>
    </xf>
    <xf numFmtId="0" fontId="278" fillId="47" borderId="0" xfId="77" applyFont="1" applyFill="1" applyProtection="1">
      <alignment vertical="center"/>
      <protection/>
    </xf>
    <xf numFmtId="0" fontId="123" fillId="50" borderId="0" xfId="0" applyFont="1" applyFill="1" applyBorder="1" applyAlignment="1" applyProtection="1">
      <alignment horizontal="center" vertical="center" shrinkToFit="1"/>
      <protection locked="0"/>
    </xf>
    <xf numFmtId="176" fontId="123" fillId="50" borderId="16" xfId="0" applyNumberFormat="1" applyFont="1" applyFill="1" applyBorder="1" applyAlignment="1" applyProtection="1">
      <alignment horizontal="center" vertical="center" shrinkToFit="1"/>
      <protection locked="0"/>
    </xf>
    <xf numFmtId="0" fontId="123" fillId="50" borderId="36" xfId="0" applyFont="1" applyFill="1" applyBorder="1" applyAlignment="1" applyProtection="1">
      <alignment horizontal="center" vertical="center" shrinkToFit="1"/>
      <protection/>
    </xf>
    <xf numFmtId="0" fontId="123" fillId="50" borderId="145" xfId="0" applyFont="1" applyFill="1" applyBorder="1" applyAlignment="1" applyProtection="1">
      <alignment horizontal="center" vertical="center" shrinkToFit="1"/>
      <protection locked="0"/>
    </xf>
    <xf numFmtId="0" fontId="123" fillId="50" borderId="16" xfId="0" applyFont="1" applyFill="1" applyBorder="1" applyAlignment="1" applyProtection="1">
      <alignment horizontal="center" vertical="center" shrinkToFit="1"/>
      <protection locked="0"/>
    </xf>
    <xf numFmtId="0" fontId="137" fillId="0" borderId="146" xfId="0" applyFont="1" applyBorder="1" applyAlignment="1" applyProtection="1">
      <alignment horizontal="center" vertical="center" shrinkToFit="1"/>
      <protection/>
    </xf>
    <xf numFmtId="0" fontId="148" fillId="0" borderId="0" xfId="0" applyFont="1" applyBorder="1" applyAlignment="1">
      <alignment/>
    </xf>
    <xf numFmtId="0" fontId="136" fillId="0" borderId="0" xfId="0" applyFont="1" applyAlignment="1" applyProtection="1">
      <alignment vertical="center" shrinkToFit="1"/>
      <protection/>
    </xf>
    <xf numFmtId="0" fontId="119" fillId="0" borderId="0" xfId="0" applyFont="1" applyBorder="1" applyAlignment="1" applyProtection="1">
      <alignment horizontal="center" vertical="center" shrinkToFit="1"/>
      <protection locked="0"/>
    </xf>
    <xf numFmtId="0" fontId="73" fillId="0" borderId="0" xfId="0" applyFont="1" applyAlignment="1" applyProtection="1">
      <alignment horizontal="center" vertical="center" shrinkToFit="1"/>
      <protection locked="0"/>
    </xf>
    <xf numFmtId="0" fontId="73" fillId="0" borderId="80" xfId="0" applyFont="1" applyBorder="1" applyAlignment="1" applyProtection="1">
      <alignment horizontal="center" vertical="center" shrinkToFit="1"/>
      <protection locked="0"/>
    </xf>
    <xf numFmtId="0" fontId="73" fillId="0" borderId="147" xfId="0" applyFont="1" applyBorder="1" applyAlignment="1" applyProtection="1">
      <alignment horizontal="center" vertical="center" shrinkToFit="1"/>
      <protection locked="0"/>
    </xf>
    <xf numFmtId="49" fontId="45" fillId="0" borderId="0" xfId="0" applyNumberFormat="1" applyFont="1" applyFill="1" applyBorder="1" applyAlignment="1" applyProtection="1">
      <alignment shrinkToFit="1"/>
      <protection/>
    </xf>
    <xf numFmtId="0" fontId="279" fillId="44" borderId="0" xfId="0" applyFont="1" applyFill="1" applyAlignment="1">
      <alignment/>
    </xf>
    <xf numFmtId="0" fontId="48" fillId="0" borderId="0" xfId="0" applyFont="1" applyBorder="1" applyAlignment="1">
      <alignment horizontal="center" shrinkToFit="1"/>
    </xf>
    <xf numFmtId="0" fontId="49" fillId="0" borderId="0" xfId="0" applyNumberFormat="1" applyFont="1" applyAlignment="1">
      <alignment horizontal="center" vertical="center"/>
    </xf>
    <xf numFmtId="0" fontId="151" fillId="0" borderId="104" xfId="0" applyNumberFormat="1" applyFont="1" applyFill="1" applyBorder="1" applyAlignment="1">
      <alignment horizontal="center" vertical="center"/>
    </xf>
    <xf numFmtId="0" fontId="151" fillId="0" borderId="148" xfId="0" applyNumberFormat="1" applyFont="1" applyFill="1" applyBorder="1" applyAlignment="1">
      <alignment horizontal="center" vertical="center"/>
    </xf>
    <xf numFmtId="0" fontId="151" fillId="0" borderId="105" xfId="0" applyNumberFormat="1" applyFont="1" applyFill="1" applyBorder="1" applyAlignment="1">
      <alignment horizontal="center" vertical="center"/>
    </xf>
    <xf numFmtId="0" fontId="91" fillId="51" borderId="149" xfId="0" applyFont="1" applyFill="1" applyBorder="1" applyAlignment="1">
      <alignment horizontal="center" vertical="center" shrinkToFit="1"/>
    </xf>
    <xf numFmtId="0" fontId="92" fillId="24" borderId="149" xfId="0" applyFont="1" applyFill="1" applyBorder="1" applyAlignment="1" applyProtection="1">
      <alignment horizontal="center" vertical="center"/>
      <protection locked="0"/>
    </xf>
    <xf numFmtId="0" fontId="60" fillId="0" borderId="86" xfId="0" applyFont="1" applyFill="1" applyBorder="1" applyAlignment="1" applyProtection="1">
      <alignment horizontal="center" vertical="center" shrinkToFit="1"/>
      <protection locked="0"/>
    </xf>
    <xf numFmtId="0" fontId="60" fillId="0" borderId="88" xfId="0" applyFont="1" applyFill="1" applyBorder="1" applyAlignment="1" applyProtection="1">
      <alignment horizontal="center" vertical="center" shrinkToFit="1"/>
      <protection locked="0"/>
    </xf>
    <xf numFmtId="0" fontId="60" fillId="0" borderId="44" xfId="0" applyFont="1" applyFill="1" applyBorder="1" applyAlignment="1" applyProtection="1">
      <alignment horizontal="center" vertical="center" shrinkToFit="1"/>
      <protection locked="0"/>
    </xf>
    <xf numFmtId="0" fontId="60" fillId="0" borderId="20" xfId="0" applyFont="1" applyFill="1" applyBorder="1" applyAlignment="1" applyProtection="1">
      <alignment horizontal="center" vertical="center" shrinkToFit="1"/>
      <protection/>
    </xf>
    <xf numFmtId="0" fontId="60" fillId="0" borderId="150" xfId="0" applyFont="1" applyFill="1" applyBorder="1" applyAlignment="1" applyProtection="1">
      <alignment horizontal="center" vertical="center" shrinkToFit="1"/>
      <protection locked="0"/>
    </xf>
    <xf numFmtId="0" fontId="60" fillId="0" borderId="151" xfId="0" applyFont="1" applyFill="1" applyBorder="1" applyAlignment="1" applyProtection="1">
      <alignment horizontal="center" vertical="center" shrinkToFit="1"/>
      <protection/>
    </xf>
    <xf numFmtId="176" fontId="56" fillId="0" borderId="152" xfId="78" applyNumberFormat="1" applyFont="1" applyFill="1" applyBorder="1" applyAlignment="1">
      <alignment horizontal="center" shrinkToFit="1"/>
      <protection/>
    </xf>
    <xf numFmtId="176" fontId="56" fillId="0" borderId="69" xfId="78" applyNumberFormat="1" applyFont="1" applyFill="1" applyBorder="1" applyAlignment="1">
      <alignment horizontal="center" vertical="top" shrinkToFit="1"/>
      <protection/>
    </xf>
    <xf numFmtId="0" fontId="56" fillId="0" borderId="69" xfId="78" applyNumberFormat="1" applyFont="1" applyFill="1" applyBorder="1" applyAlignment="1">
      <alignment horizontal="center" vertical="center" shrinkToFit="1"/>
      <protection/>
    </xf>
    <xf numFmtId="0" fontId="56" fillId="0" borderId="153" xfId="78" applyNumberFormat="1" applyFont="1" applyFill="1" applyBorder="1" applyAlignment="1">
      <alignment horizontal="center" vertical="center" shrinkToFit="1"/>
      <protection/>
    </xf>
    <xf numFmtId="0" fontId="56" fillId="0" borderId="0" xfId="0" applyFont="1" applyBorder="1" applyAlignment="1">
      <alignment horizontal="center" vertical="center"/>
    </xf>
    <xf numFmtId="0" fontId="152" fillId="0" borderId="0" xfId="0" applyFont="1" applyBorder="1" applyAlignment="1">
      <alignment horizontal="right" vertical="center"/>
    </xf>
    <xf numFmtId="0" fontId="79" fillId="0" borderId="0" xfId="0" applyNumberFormat="1" applyFont="1" applyBorder="1" applyAlignment="1">
      <alignment horizontal="center" vertical="center" shrinkToFit="1"/>
    </xf>
    <xf numFmtId="0" fontId="108" fillId="0" borderId="0" xfId="0" applyFont="1" applyBorder="1" applyAlignment="1">
      <alignment horizontal="center" shrinkToFit="1"/>
    </xf>
    <xf numFmtId="0" fontId="154" fillId="0" borderId="0" xfId="0" applyNumberFormat="1" applyFont="1" applyFill="1" applyBorder="1" applyAlignment="1" applyProtection="1">
      <alignment horizontal="center" vertical="center"/>
      <protection/>
    </xf>
    <xf numFmtId="0" fontId="156" fillId="0" borderId="0" xfId="0" applyFont="1" applyBorder="1" applyAlignment="1">
      <alignment/>
    </xf>
    <xf numFmtId="0" fontId="155" fillId="0" borderId="0" xfId="0" applyNumberFormat="1" applyFont="1" applyFill="1" applyBorder="1" applyAlignment="1" applyProtection="1">
      <alignment horizontal="center" vertical="center"/>
      <protection/>
    </xf>
    <xf numFmtId="0" fontId="154" fillId="0" borderId="154" xfId="0" applyNumberFormat="1" applyFont="1" applyFill="1" applyBorder="1" applyAlignment="1" applyProtection="1">
      <alignment horizontal="center" vertical="center"/>
      <protection/>
    </xf>
    <xf numFmtId="0" fontId="152" fillId="0" borderId="36" xfId="0" applyNumberFormat="1" applyFont="1" applyFill="1" applyBorder="1" applyAlignment="1" applyProtection="1">
      <alignment horizontal="center" vertical="center" shrinkToFit="1"/>
      <protection/>
    </xf>
    <xf numFmtId="0" fontId="2" fillId="16" borderId="0" xfId="0" applyFont="1" applyFill="1" applyAlignment="1">
      <alignment/>
    </xf>
    <xf numFmtId="0" fontId="50" fillId="0" borderId="0" xfId="0" applyNumberFormat="1" applyFont="1" applyFill="1" applyBorder="1" applyAlignment="1" applyProtection="1">
      <alignment shrinkToFit="1"/>
      <protection/>
    </xf>
    <xf numFmtId="0" fontId="157" fillId="0" borderId="0" xfId="0" applyNumberFormat="1" applyFont="1" applyAlignment="1" applyProtection="1">
      <alignment/>
      <protection/>
    </xf>
    <xf numFmtId="0" fontId="279" fillId="44" borderId="0" xfId="0" applyFont="1" applyFill="1" applyAlignment="1" applyProtection="1">
      <alignment/>
      <protection locked="0"/>
    </xf>
    <xf numFmtId="0" fontId="280" fillId="44" borderId="0" xfId="0" applyFont="1" applyFill="1" applyAlignment="1" applyProtection="1">
      <alignment/>
      <protection locked="0"/>
    </xf>
    <xf numFmtId="0" fontId="134" fillId="0" borderId="0" xfId="0" applyFont="1" applyAlignment="1" applyProtection="1">
      <alignment vertical="center" shrinkToFit="1"/>
      <protection/>
    </xf>
    <xf numFmtId="0" fontId="41" fillId="0" borderId="92" xfId="0" applyFont="1" applyFill="1" applyBorder="1" applyAlignment="1" applyProtection="1">
      <alignment horizontal="center" vertical="center" shrinkToFit="1"/>
      <protection locked="0"/>
    </xf>
    <xf numFmtId="0" fontId="281" fillId="9" borderId="0" xfId="0" applyFont="1" applyFill="1" applyAlignment="1" applyProtection="1">
      <alignment/>
      <protection locked="0"/>
    </xf>
    <xf numFmtId="0" fontId="282" fillId="9" borderId="0" xfId="0" applyFont="1" applyFill="1" applyAlignment="1" applyProtection="1">
      <alignment/>
      <protection locked="0"/>
    </xf>
    <xf numFmtId="0" fontId="41" fillId="0" borderId="87" xfId="0" applyNumberFormat="1" applyFont="1" applyBorder="1" applyAlignment="1" applyProtection="1">
      <alignment horizontal="center" vertical="center"/>
      <protection locked="0"/>
    </xf>
    <xf numFmtId="0" fontId="41" fillId="0" borderId="92" xfId="0" applyNumberFormat="1" applyFont="1" applyBorder="1" applyAlignment="1" applyProtection="1">
      <alignment horizontal="center" vertical="center"/>
      <protection locked="0"/>
    </xf>
    <xf numFmtId="0" fontId="41" fillId="0" borderId="56" xfId="0" applyNumberFormat="1" applyFont="1" applyBorder="1" applyAlignment="1" applyProtection="1">
      <alignment horizontal="center" vertical="center"/>
      <protection locked="0"/>
    </xf>
    <xf numFmtId="0" fontId="119" fillId="0" borderId="17" xfId="0" applyFont="1" applyFill="1" applyBorder="1" applyAlignment="1" applyProtection="1">
      <alignment horizontal="center" vertical="center" shrinkToFit="1"/>
      <protection/>
    </xf>
    <xf numFmtId="0" fontId="119" fillId="0" borderId="144" xfId="0" applyFont="1" applyFill="1" applyBorder="1" applyAlignment="1" applyProtection="1">
      <alignment horizontal="center" vertical="center" shrinkToFit="1"/>
      <protection/>
    </xf>
    <xf numFmtId="0" fontId="50" fillId="0" borderId="0" xfId="0" applyFont="1" applyBorder="1" applyAlignment="1">
      <alignment shrinkToFit="1"/>
    </xf>
    <xf numFmtId="0" fontId="34" fillId="16" borderId="0" xfId="0" applyFont="1" applyFill="1" applyAlignment="1">
      <alignment/>
    </xf>
    <xf numFmtId="0" fontId="34" fillId="16" borderId="0" xfId="0" applyNumberFormat="1" applyFont="1" applyFill="1" applyAlignment="1">
      <alignment horizontal="center"/>
    </xf>
    <xf numFmtId="0" fontId="36" fillId="16" borderId="0" xfId="0" applyFont="1" applyFill="1" applyAlignment="1">
      <alignment/>
    </xf>
    <xf numFmtId="0" fontId="36" fillId="16" borderId="0" xfId="0" applyFont="1" applyFill="1" applyBorder="1" applyAlignment="1">
      <alignment/>
    </xf>
    <xf numFmtId="176" fontId="34" fillId="16" borderId="0" xfId="0" applyNumberFormat="1" applyFont="1" applyFill="1" applyBorder="1" applyAlignment="1">
      <alignment/>
    </xf>
    <xf numFmtId="0" fontId="49" fillId="16" borderId="0" xfId="0" applyNumberFormat="1" applyFont="1" applyFill="1" applyAlignment="1">
      <alignment horizontal="center" vertical="center"/>
    </xf>
    <xf numFmtId="0" fontId="79" fillId="16" borderId="0" xfId="0" applyNumberFormat="1" applyFont="1" applyFill="1" applyBorder="1" applyAlignment="1">
      <alignment horizontal="center" vertical="center"/>
    </xf>
    <xf numFmtId="0" fontId="14" fillId="16" borderId="0" xfId="0" applyFont="1" applyFill="1" applyBorder="1" applyAlignment="1">
      <alignment horizontal="center" vertical="center"/>
    </xf>
    <xf numFmtId="0" fontId="76" fillId="16" borderId="0" xfId="0" applyFont="1" applyFill="1" applyBorder="1" applyAlignment="1">
      <alignment horizontal="center" vertical="center"/>
    </xf>
    <xf numFmtId="0" fontId="0" fillId="16" borderId="0" xfId="0" applyFill="1" applyAlignment="1">
      <alignment/>
    </xf>
    <xf numFmtId="0" fontId="56" fillId="16" borderId="0" xfId="0" applyFont="1" applyFill="1" applyBorder="1" applyAlignment="1">
      <alignment horizontal="center" vertical="center" shrinkToFit="1"/>
    </xf>
    <xf numFmtId="0" fontId="60" fillId="16" borderId="0" xfId="0" applyFont="1" applyFill="1" applyBorder="1" applyAlignment="1">
      <alignment horizontal="center" shrinkToFit="1"/>
    </xf>
    <xf numFmtId="0" fontId="126" fillId="16" borderId="0" xfId="0" applyNumberFormat="1" applyFont="1" applyFill="1" applyBorder="1" applyAlignment="1" applyProtection="1">
      <alignment horizontal="center"/>
      <protection/>
    </xf>
    <xf numFmtId="0" fontId="126" fillId="16" borderId="0" xfId="0" applyNumberFormat="1" applyFont="1" applyFill="1" applyBorder="1" applyAlignment="1" applyProtection="1">
      <alignment horizontal="center" vertical="top"/>
      <protection/>
    </xf>
    <xf numFmtId="0" fontId="127" fillId="16" borderId="0" xfId="0" applyFont="1" applyFill="1" applyBorder="1" applyAlignment="1">
      <alignment horizontal="center"/>
    </xf>
    <xf numFmtId="0" fontId="153" fillId="0" borderId="26" xfId="0" applyFont="1" applyFill="1" applyBorder="1" applyAlignment="1">
      <alignment horizontal="center" vertical="center"/>
    </xf>
    <xf numFmtId="0" fontId="78" fillId="0" borderId="26" xfId="0" applyFont="1" applyFill="1" applyBorder="1" applyAlignment="1">
      <alignment horizontal="center" vertical="center"/>
    </xf>
    <xf numFmtId="0" fontId="60" fillId="0" borderId="26" xfId="0" applyNumberFormat="1" applyFont="1" applyFill="1" applyBorder="1" applyAlignment="1" applyProtection="1">
      <alignment horizontal="center" vertical="center" shrinkToFit="1"/>
      <protection/>
    </xf>
    <xf numFmtId="0" fontId="56" fillId="0" borderId="60" xfId="0" applyFont="1" applyBorder="1" applyAlignment="1">
      <alignment vertical="center"/>
    </xf>
    <xf numFmtId="0" fontId="78" fillId="0" borderId="0" xfId="0" applyFont="1" applyAlignment="1">
      <alignment/>
    </xf>
    <xf numFmtId="49" fontId="267" fillId="33" borderId="7" xfId="72" applyNumberFormat="1" applyAlignment="1" applyProtection="1">
      <alignment horizontal="center"/>
      <protection/>
    </xf>
    <xf numFmtId="0" fontId="267" fillId="33" borderId="7" xfId="72" applyFont="1" applyAlignment="1" applyProtection="1">
      <alignment/>
      <protection/>
    </xf>
    <xf numFmtId="49" fontId="267" fillId="33" borderId="7" xfId="72" applyNumberFormat="1" applyFont="1" applyAlignment="1" applyProtection="1">
      <alignment horizontal="center"/>
      <protection/>
    </xf>
    <xf numFmtId="49" fontId="267" fillId="33" borderId="7" xfId="72" applyNumberFormat="1" applyFont="1" applyAlignment="1" applyProtection="1">
      <alignment horizontal="center" vertical="center"/>
      <protection/>
    </xf>
    <xf numFmtId="0" fontId="267" fillId="33" borderId="7" xfId="72" applyFont="1" applyAlignment="1" applyProtection="1">
      <alignment vertical="center"/>
      <protection/>
    </xf>
    <xf numFmtId="0" fontId="267" fillId="33" borderId="7" xfId="72" applyFont="1" applyAlignment="1" applyProtection="1">
      <alignment horizontal="left"/>
      <protection/>
    </xf>
    <xf numFmtId="49" fontId="267" fillId="33" borderId="7" xfId="72" applyNumberFormat="1" applyFont="1" applyAlignment="1" applyProtection="1">
      <alignment horizontal="left"/>
      <protection/>
    </xf>
    <xf numFmtId="49" fontId="253" fillId="23" borderId="155" xfId="42" applyNumberFormat="1" applyBorder="1" applyAlignment="1" applyProtection="1">
      <alignment horizontal="center" vertical="center" wrapText="1"/>
      <protection/>
    </xf>
    <xf numFmtId="0" fontId="253" fillId="23" borderId="156" xfId="42" applyFont="1" applyBorder="1" applyAlignment="1" applyProtection="1">
      <alignment horizontal="center" vertical="center" wrapText="1"/>
      <protection/>
    </xf>
    <xf numFmtId="0" fontId="253" fillId="23" borderId="157" xfId="42" applyFont="1" applyBorder="1" applyAlignment="1" applyProtection="1">
      <alignment horizontal="center" vertical="center" wrapText="1"/>
      <protection/>
    </xf>
    <xf numFmtId="49" fontId="253" fillId="23" borderId="157" xfId="42" applyNumberFormat="1" applyBorder="1" applyAlignment="1" applyProtection="1">
      <alignment horizontal="center" vertical="center" wrapText="1"/>
      <protection/>
    </xf>
    <xf numFmtId="0" fontId="253" fillId="23" borderId="157" xfId="42" applyFont="1" applyBorder="1" applyAlignment="1" applyProtection="1">
      <alignment horizontal="center"/>
      <protection/>
    </xf>
    <xf numFmtId="0" fontId="253" fillId="23" borderId="158" xfId="42" applyFont="1" applyBorder="1" applyAlignment="1" applyProtection="1">
      <alignment horizontal="center"/>
      <protection/>
    </xf>
    <xf numFmtId="0" fontId="34" fillId="0" borderId="0" xfId="0" applyFont="1" applyBorder="1" applyAlignment="1">
      <alignment vertical="center" shrinkToFit="1"/>
    </xf>
    <xf numFmtId="176" fontId="2" fillId="52" borderId="0" xfId="0" applyNumberFormat="1" applyFont="1" applyFill="1" applyAlignment="1">
      <alignment/>
    </xf>
    <xf numFmtId="0" fontId="2" fillId="52" borderId="0" xfId="0" applyFont="1" applyFill="1" applyAlignment="1">
      <alignment/>
    </xf>
    <xf numFmtId="0" fontId="2" fillId="52" borderId="0" xfId="0" applyFont="1" applyFill="1" applyAlignment="1">
      <alignment horizontal="center" vertical="center"/>
    </xf>
    <xf numFmtId="0" fontId="283" fillId="52" borderId="0" xfId="0" applyFont="1" applyFill="1" applyAlignment="1">
      <alignment/>
    </xf>
    <xf numFmtId="0" fontId="283" fillId="52" borderId="0" xfId="0" applyFont="1" applyFill="1" applyAlignment="1">
      <alignment vertical="center" textRotation="255"/>
    </xf>
    <xf numFmtId="0" fontId="2" fillId="52" borderId="0" xfId="0" applyNumberFormat="1" applyFont="1" applyFill="1" applyAlignment="1">
      <alignment horizontal="center"/>
    </xf>
    <xf numFmtId="0" fontId="3" fillId="52" borderId="0" xfId="0" applyFont="1" applyFill="1" applyAlignment="1">
      <alignment/>
    </xf>
    <xf numFmtId="0" fontId="62" fillId="52" borderId="159" xfId="77" applyFont="1" applyFill="1" applyBorder="1" applyAlignment="1">
      <alignment vertical="center"/>
      <protection/>
    </xf>
    <xf numFmtId="0" fontId="62" fillId="52" borderId="160" xfId="77" applyFont="1" applyFill="1" applyBorder="1" applyAlignment="1">
      <alignment vertical="center"/>
      <protection/>
    </xf>
    <xf numFmtId="0" fontId="162" fillId="52" borderId="160" xfId="77" applyFont="1" applyFill="1" applyBorder="1" applyAlignment="1">
      <alignment vertical="center"/>
      <protection/>
    </xf>
    <xf numFmtId="0" fontId="142" fillId="52" borderId="160" xfId="77" applyFont="1" applyFill="1" applyBorder="1" applyAlignment="1">
      <alignment vertical="center"/>
      <protection/>
    </xf>
    <xf numFmtId="176" fontId="2" fillId="52" borderId="160" xfId="0" applyNumberFormat="1" applyFont="1" applyFill="1" applyBorder="1" applyAlignment="1">
      <alignment/>
    </xf>
    <xf numFmtId="176" fontId="2" fillId="52" borderId="161" xfId="0" applyNumberFormat="1" applyFont="1" applyFill="1" applyBorder="1" applyAlignment="1">
      <alignment/>
    </xf>
    <xf numFmtId="0" fontId="4" fillId="37" borderId="162" xfId="0" applyNumberFormat="1" applyFont="1" applyFill="1" applyBorder="1" applyAlignment="1">
      <alignment horizontal="center" vertical="center" wrapText="1"/>
    </xf>
    <xf numFmtId="0" fontId="4" fillId="37" borderId="41" xfId="0" applyNumberFormat="1" applyFont="1" applyFill="1" applyBorder="1" applyAlignment="1">
      <alignment horizontal="center" vertical="center" textRotation="255"/>
    </xf>
    <xf numFmtId="0" fontId="4" fillId="37" borderId="163" xfId="0" applyNumberFormat="1" applyFont="1" applyFill="1" applyBorder="1" applyAlignment="1">
      <alignment horizontal="center" vertical="center" wrapText="1"/>
    </xf>
    <xf numFmtId="176" fontId="4" fillId="37" borderId="29" xfId="78" applyNumberFormat="1" applyFont="1" applyFill="1" applyBorder="1" applyAlignment="1">
      <alignment horizontal="center" vertical="center"/>
      <protection/>
    </xf>
    <xf numFmtId="0" fontId="4" fillId="37" borderId="164" xfId="0" applyNumberFormat="1" applyFont="1" applyFill="1" applyBorder="1" applyAlignment="1">
      <alignment horizontal="center" vertical="center" wrapText="1"/>
    </xf>
    <xf numFmtId="0" fontId="4" fillId="37" borderId="164" xfId="0" applyFont="1" applyFill="1" applyBorder="1" applyAlignment="1">
      <alignment horizontal="center" vertical="center" wrapText="1"/>
    </xf>
    <xf numFmtId="0" fontId="4" fillId="37" borderId="42" xfId="0" applyNumberFormat="1" applyFont="1" applyFill="1" applyBorder="1" applyAlignment="1">
      <alignment horizontal="center" vertical="center" textRotation="255"/>
    </xf>
    <xf numFmtId="0" fontId="4" fillId="37" borderId="42" xfId="0" applyFont="1" applyFill="1" applyBorder="1" applyAlignment="1">
      <alignment horizontal="center" vertical="center" textRotation="255"/>
    </xf>
    <xf numFmtId="0" fontId="4" fillId="37" borderId="42" xfId="0" applyFont="1" applyFill="1" applyBorder="1" applyAlignment="1">
      <alignment horizontal="center" vertical="center"/>
    </xf>
    <xf numFmtId="176" fontId="4" fillId="37" borderId="42" xfId="78" applyNumberFormat="1" applyFont="1" applyFill="1" applyBorder="1" applyAlignment="1">
      <alignment horizontal="center" vertical="center"/>
      <protection/>
    </xf>
    <xf numFmtId="0" fontId="284" fillId="47" borderId="0" xfId="0" applyNumberFormat="1" applyFont="1" applyFill="1" applyAlignment="1">
      <alignment vertical="center"/>
    </xf>
    <xf numFmtId="49" fontId="284" fillId="47" borderId="0" xfId="0" applyNumberFormat="1" applyFont="1" applyFill="1" applyAlignment="1">
      <alignment vertical="center"/>
    </xf>
    <xf numFmtId="0" fontId="285" fillId="47" borderId="0" xfId="0" applyNumberFormat="1" applyFont="1" applyFill="1" applyAlignment="1" applyProtection="1">
      <alignment vertical="center" shrinkToFit="1"/>
      <protection/>
    </xf>
    <xf numFmtId="0" fontId="286" fillId="47" borderId="0" xfId="0" applyNumberFormat="1" applyFont="1" applyFill="1" applyAlignment="1" applyProtection="1">
      <alignment vertical="center" shrinkToFit="1"/>
      <protection/>
    </xf>
    <xf numFmtId="0" fontId="277" fillId="47" borderId="0" xfId="0" applyFont="1" applyFill="1" applyBorder="1" applyAlignment="1">
      <alignment/>
    </xf>
    <xf numFmtId="0" fontId="287" fillId="53" borderId="165" xfId="0" applyFont="1" applyFill="1" applyBorder="1" applyAlignment="1" applyProtection="1">
      <alignment horizontal="center" vertical="center"/>
      <protection/>
    </xf>
    <xf numFmtId="0" fontId="288" fillId="44" borderId="0" xfId="0" applyFont="1" applyFill="1" applyAlignment="1">
      <alignment/>
    </xf>
    <xf numFmtId="0" fontId="288" fillId="44" borderId="0" xfId="0" applyFont="1" applyFill="1" applyAlignment="1">
      <alignment vertical="center" shrinkToFit="1"/>
    </xf>
    <xf numFmtId="0" fontId="279" fillId="44" borderId="0" xfId="0" applyFont="1" applyFill="1" applyAlignment="1">
      <alignment vertical="center" shrinkToFit="1"/>
    </xf>
    <xf numFmtId="0" fontId="289" fillId="44" borderId="0" xfId="0" applyNumberFormat="1" applyFont="1" applyFill="1" applyAlignment="1">
      <alignment vertical="center"/>
    </xf>
    <xf numFmtId="49" fontId="290" fillId="44" borderId="0" xfId="0" applyNumberFormat="1" applyFont="1" applyFill="1" applyBorder="1" applyAlignment="1" applyProtection="1">
      <alignment/>
      <protection/>
    </xf>
    <xf numFmtId="49" fontId="290" fillId="44" borderId="0" xfId="0" applyNumberFormat="1" applyFont="1" applyFill="1" applyBorder="1" applyAlignment="1" applyProtection="1">
      <alignment shrinkToFit="1"/>
      <protection/>
    </xf>
    <xf numFmtId="0" fontId="280" fillId="44" borderId="0" xfId="0" applyFont="1" applyFill="1" applyAlignment="1">
      <alignment/>
    </xf>
    <xf numFmtId="0" fontId="291" fillId="44" borderId="0" xfId="0" applyFont="1" applyFill="1" applyAlignment="1">
      <alignment horizontal="center" vertical="center" shrinkToFit="1"/>
    </xf>
    <xf numFmtId="0" fontId="292" fillId="44" borderId="0" xfId="0" applyFont="1" applyFill="1" applyAlignment="1">
      <alignment horizontal="center" vertical="center" shrinkToFit="1"/>
    </xf>
    <xf numFmtId="0" fontId="279" fillId="44" borderId="0" xfId="0" applyFont="1" applyFill="1" applyAlignment="1">
      <alignment horizontal="center" vertical="center" shrinkToFit="1"/>
    </xf>
    <xf numFmtId="0" fontId="293" fillId="44" borderId="0" xfId="0" applyFont="1" applyFill="1" applyAlignment="1">
      <alignment horizontal="center" vertical="center" shrinkToFit="1"/>
    </xf>
    <xf numFmtId="0" fontId="294" fillId="44" borderId="0" xfId="0" applyFont="1" applyFill="1" applyBorder="1" applyAlignment="1" applyProtection="1">
      <alignment horizontal="center" vertical="center" shrinkToFit="1"/>
      <protection/>
    </xf>
    <xf numFmtId="0" fontId="279" fillId="44" borderId="0" xfId="0" applyFont="1" applyFill="1" applyBorder="1" applyAlignment="1" applyProtection="1">
      <alignment horizontal="center" vertical="center" shrinkToFit="1"/>
      <protection/>
    </xf>
    <xf numFmtId="0" fontId="294" fillId="44" borderId="0" xfId="0" applyFont="1" applyFill="1" applyBorder="1" applyAlignment="1" applyProtection="1">
      <alignment horizontal="center" vertical="center"/>
      <protection/>
    </xf>
    <xf numFmtId="0" fontId="279" fillId="44" borderId="0" xfId="0" applyFont="1" applyFill="1" applyBorder="1" applyAlignment="1" applyProtection="1">
      <alignment horizontal="center" vertical="center"/>
      <protection/>
    </xf>
    <xf numFmtId="0" fontId="279" fillId="44" borderId="0" xfId="0" applyFont="1" applyFill="1" applyBorder="1" applyAlignment="1">
      <alignment horizontal="center" vertical="center" shrinkToFit="1"/>
    </xf>
    <xf numFmtId="0" fontId="295" fillId="8" borderId="0" xfId="0" applyFont="1" applyFill="1" applyBorder="1" applyAlignment="1" applyProtection="1">
      <alignment horizontal="center" vertical="center"/>
      <protection/>
    </xf>
    <xf numFmtId="0" fontId="275" fillId="8" borderId="0" xfId="0" applyFont="1" applyFill="1" applyBorder="1" applyAlignment="1" applyProtection="1">
      <alignment horizontal="center" vertical="center"/>
      <protection/>
    </xf>
    <xf numFmtId="49" fontId="296" fillId="8" borderId="0" xfId="0" applyNumberFormat="1" applyFont="1" applyFill="1" applyBorder="1" applyAlignment="1">
      <alignment vertical="center"/>
    </xf>
    <xf numFmtId="0" fontId="296" fillId="8" borderId="0" xfId="0" applyFont="1" applyFill="1" applyBorder="1" applyAlignment="1">
      <alignment/>
    </xf>
    <xf numFmtId="0" fontId="296" fillId="8" borderId="0" xfId="0" applyFont="1" applyFill="1" applyBorder="1" applyAlignment="1">
      <alignment horizontal="center"/>
    </xf>
    <xf numFmtId="0" fontId="296" fillId="8" borderId="0" xfId="0" applyFont="1" applyFill="1" applyBorder="1" applyAlignment="1">
      <alignment horizontal="left"/>
    </xf>
    <xf numFmtId="0" fontId="297" fillId="8" borderId="0" xfId="0" applyFont="1" applyFill="1" applyBorder="1" applyAlignment="1">
      <alignment/>
    </xf>
    <xf numFmtId="0" fontId="275" fillId="8" borderId="0" xfId="0" applyFont="1" applyFill="1" applyBorder="1" applyAlignment="1">
      <alignment/>
    </xf>
    <xf numFmtId="0" fontId="298" fillId="8" borderId="0" xfId="0" applyFont="1" applyFill="1" applyBorder="1" applyAlignment="1">
      <alignment/>
    </xf>
    <xf numFmtId="0" fontId="275" fillId="8" borderId="0" xfId="0" applyFont="1" applyFill="1" applyBorder="1" applyAlignment="1">
      <alignment horizontal="center" vertical="center" shrinkToFit="1"/>
    </xf>
    <xf numFmtId="0" fontId="275" fillId="8" borderId="0" xfId="0" applyFont="1" applyFill="1" applyBorder="1" applyAlignment="1">
      <alignment vertical="center" shrinkToFit="1"/>
    </xf>
    <xf numFmtId="0" fontId="144" fillId="0" borderId="0" xfId="0" applyFont="1" applyBorder="1" applyAlignment="1">
      <alignment horizontal="center" vertical="center" shrinkToFit="1"/>
    </xf>
    <xf numFmtId="0" fontId="299" fillId="9" borderId="0" xfId="0" applyFont="1" applyFill="1" applyBorder="1" applyAlignment="1">
      <alignment horizontal="center" vertical="center" shrinkToFit="1"/>
    </xf>
    <xf numFmtId="0" fontId="300" fillId="9" borderId="0" xfId="0" applyFont="1" applyFill="1" applyBorder="1" applyAlignment="1">
      <alignment horizontal="center" vertical="center" shrinkToFit="1"/>
    </xf>
    <xf numFmtId="0" fontId="301" fillId="9" borderId="0" xfId="0" applyFont="1" applyFill="1" applyBorder="1" applyAlignment="1">
      <alignment horizontal="center" vertical="center" shrinkToFit="1"/>
    </xf>
    <xf numFmtId="0" fontId="302" fillId="9" borderId="0" xfId="0" applyFont="1" applyFill="1" applyBorder="1" applyAlignment="1" applyProtection="1">
      <alignment horizontal="center" vertical="center"/>
      <protection/>
    </xf>
    <xf numFmtId="0" fontId="281" fillId="9" borderId="0" xfId="0" applyFont="1" applyFill="1" applyBorder="1" applyAlignment="1" applyProtection="1">
      <alignment horizontal="center" vertical="center"/>
      <protection/>
    </xf>
    <xf numFmtId="0" fontId="303" fillId="9" borderId="0" xfId="0" applyNumberFormat="1" applyFont="1" applyFill="1" applyBorder="1" applyAlignment="1">
      <alignment vertical="center"/>
    </xf>
    <xf numFmtId="0" fontId="281" fillId="9" borderId="0" xfId="0" applyFont="1" applyFill="1" applyBorder="1" applyAlignment="1">
      <alignment/>
    </xf>
    <xf numFmtId="0" fontId="300" fillId="9" borderId="0" xfId="0" applyFont="1" applyFill="1" applyBorder="1" applyAlignment="1">
      <alignment/>
    </xf>
    <xf numFmtId="0" fontId="282" fillId="9" borderId="0" xfId="0" applyFont="1" applyFill="1" applyBorder="1" applyAlignment="1">
      <alignment/>
    </xf>
    <xf numFmtId="0" fontId="304" fillId="9" borderId="0" xfId="0" applyFont="1" applyFill="1" applyBorder="1" applyAlignment="1">
      <alignment horizontal="center" vertical="center" shrinkToFit="1"/>
    </xf>
    <xf numFmtId="0" fontId="299" fillId="9" borderId="0" xfId="0" applyFont="1" applyFill="1" applyBorder="1" applyAlignment="1">
      <alignment vertical="center" shrinkToFit="1"/>
    </xf>
    <xf numFmtId="0" fontId="305" fillId="9" borderId="0" xfId="0" applyFont="1" applyFill="1" applyBorder="1" applyAlignment="1">
      <alignment vertical="center" shrinkToFit="1"/>
    </xf>
    <xf numFmtId="0" fontId="16" fillId="11" borderId="0" xfId="0" applyFont="1" applyFill="1" applyBorder="1" applyAlignment="1" applyProtection="1">
      <alignment horizontal="center" vertical="center" shrinkToFit="1"/>
      <protection/>
    </xf>
    <xf numFmtId="0" fontId="2" fillId="11" borderId="0" xfId="0" applyFont="1" applyFill="1" applyBorder="1" applyAlignment="1" applyProtection="1">
      <alignment horizontal="center" vertical="center" shrinkToFit="1"/>
      <protection/>
    </xf>
    <xf numFmtId="0" fontId="306" fillId="11" borderId="0" xfId="0" applyFont="1" applyFill="1" applyBorder="1" applyAlignment="1" applyProtection="1">
      <alignment horizontal="center" vertical="center" shrinkToFit="1"/>
      <protection/>
    </xf>
    <xf numFmtId="0" fontId="307" fillId="11" borderId="0" xfId="0" applyFont="1" applyFill="1" applyBorder="1" applyAlignment="1" applyProtection="1">
      <alignment horizontal="center" vertical="center" shrinkToFit="1"/>
      <protection/>
    </xf>
    <xf numFmtId="0" fontId="308" fillId="11" borderId="0" xfId="0" applyFont="1" applyFill="1" applyBorder="1" applyAlignment="1">
      <alignment horizontal="center" vertical="center" shrinkToFit="1"/>
    </xf>
    <xf numFmtId="0" fontId="309" fillId="11" borderId="0" xfId="0" applyFont="1" applyFill="1" applyBorder="1" applyAlignment="1">
      <alignment horizontal="center" vertical="center" shrinkToFit="1"/>
    </xf>
    <xf numFmtId="0" fontId="307" fillId="11" borderId="0" xfId="0" applyFont="1" applyFill="1" applyBorder="1" applyAlignment="1">
      <alignment horizontal="center" vertical="center" shrinkToFit="1"/>
    </xf>
    <xf numFmtId="0" fontId="310" fillId="11" borderId="0" xfId="0" applyFont="1" applyFill="1" applyBorder="1" applyAlignment="1">
      <alignment horizontal="center" vertical="center" shrinkToFit="1"/>
    </xf>
    <xf numFmtId="0" fontId="311" fillId="11" borderId="0" xfId="0" applyFont="1" applyFill="1" applyBorder="1" applyAlignment="1">
      <alignment horizontal="center" vertical="center" shrinkToFit="1"/>
    </xf>
    <xf numFmtId="0" fontId="0" fillId="11" borderId="0" xfId="0" applyFill="1" applyAlignment="1">
      <alignment/>
    </xf>
    <xf numFmtId="0" fontId="16" fillId="11" borderId="0" xfId="0" applyFont="1" applyFill="1" applyBorder="1" applyAlignment="1" applyProtection="1">
      <alignment horizontal="center" vertical="center"/>
      <protection/>
    </xf>
    <xf numFmtId="0" fontId="2" fillId="11" borderId="0" xfId="0" applyFont="1" applyFill="1" applyBorder="1" applyAlignment="1" applyProtection="1">
      <alignment horizontal="center" vertical="center"/>
      <protection/>
    </xf>
    <xf numFmtId="0" fontId="13" fillId="11" borderId="0" xfId="0" applyFont="1" applyFill="1" applyBorder="1" applyAlignment="1" applyProtection="1">
      <alignment horizontal="center" vertical="center"/>
      <protection/>
    </xf>
    <xf numFmtId="0" fontId="22" fillId="11" borderId="0" xfId="0" applyFont="1" applyFill="1" applyBorder="1" applyAlignment="1">
      <alignment horizontal="center"/>
    </xf>
    <xf numFmtId="0" fontId="1" fillId="11" borderId="0" xfId="0" applyFont="1" applyFill="1" applyAlignment="1">
      <alignment/>
    </xf>
    <xf numFmtId="0" fontId="2" fillId="11" borderId="0" xfId="0" applyNumberFormat="1" applyFont="1" applyFill="1" applyAlignment="1">
      <alignment horizontal="center"/>
    </xf>
    <xf numFmtId="0" fontId="3" fillId="11" borderId="0" xfId="0" applyFont="1" applyFill="1" applyAlignment="1">
      <alignment/>
    </xf>
    <xf numFmtId="176" fontId="2" fillId="11" borderId="0" xfId="0" applyNumberFormat="1" applyFont="1" applyFill="1" applyAlignment="1">
      <alignment/>
    </xf>
    <xf numFmtId="0" fontId="19" fillId="0" borderId="166" xfId="0" applyFont="1" applyBorder="1" applyAlignment="1">
      <alignment/>
    </xf>
    <xf numFmtId="0" fontId="165" fillId="21" borderId="71" xfId="0" applyFont="1" applyFill="1" applyBorder="1" applyAlignment="1" applyProtection="1">
      <alignment horizontal="center" vertical="center" shrinkToFit="1"/>
      <protection locked="0"/>
    </xf>
    <xf numFmtId="0" fontId="19" fillId="21" borderId="69" xfId="0" applyFont="1" applyFill="1" applyBorder="1" applyAlignment="1" applyProtection="1">
      <alignment horizontal="center" vertical="center" shrinkToFit="1"/>
      <protection locked="0"/>
    </xf>
    <xf numFmtId="49" fontId="19" fillId="21" borderId="69" xfId="0" applyNumberFormat="1" applyFont="1" applyFill="1" applyBorder="1" applyAlignment="1" applyProtection="1">
      <alignment horizontal="center" vertical="center" shrinkToFit="1"/>
      <protection locked="0"/>
    </xf>
    <xf numFmtId="179" fontId="19" fillId="21" borderId="69" xfId="0" applyNumberFormat="1" applyFont="1" applyFill="1" applyBorder="1" applyAlignment="1" applyProtection="1">
      <alignment horizontal="center" vertical="center" shrinkToFit="1"/>
      <protection locked="0"/>
    </xf>
    <xf numFmtId="0" fontId="19" fillId="21" borderId="69" xfId="0" applyNumberFormat="1" applyFont="1" applyFill="1" applyBorder="1" applyAlignment="1" applyProtection="1">
      <alignment horizontal="center" vertical="center" shrinkToFit="1"/>
      <protection locked="0"/>
    </xf>
    <xf numFmtId="0" fontId="19" fillId="21" borderId="85" xfId="0" applyNumberFormat="1" applyFont="1" applyFill="1" applyBorder="1" applyAlignment="1" applyProtection="1">
      <alignment horizontal="center" vertical="center" shrinkToFit="1"/>
      <protection locked="0"/>
    </xf>
    <xf numFmtId="0" fontId="19" fillId="52" borderId="0" xfId="0" applyFont="1" applyFill="1" applyAlignment="1">
      <alignment/>
    </xf>
    <xf numFmtId="0" fontId="165" fillId="52" borderId="0" xfId="0" applyFont="1" applyFill="1" applyAlignment="1">
      <alignment/>
    </xf>
    <xf numFmtId="0" fontId="19" fillId="0" borderId="0" xfId="0" applyFont="1" applyAlignment="1">
      <alignment/>
    </xf>
    <xf numFmtId="0" fontId="19" fillId="0" borderId="46" xfId="0" applyFont="1" applyBorder="1" applyAlignment="1">
      <alignment/>
    </xf>
    <xf numFmtId="0" fontId="164" fillId="21" borderId="167" xfId="0" applyFont="1" applyFill="1" applyBorder="1" applyAlignment="1" applyProtection="1">
      <alignment horizontal="center" vertical="center" shrinkToFit="1"/>
      <protection locked="0"/>
    </xf>
    <xf numFmtId="0" fontId="19" fillId="21" borderId="24" xfId="0" applyNumberFormat="1" applyFont="1" applyFill="1" applyBorder="1" applyAlignment="1" applyProtection="1">
      <alignment horizontal="center" vertical="center" shrinkToFit="1"/>
      <protection locked="0"/>
    </xf>
    <xf numFmtId="0" fontId="19" fillId="52" borderId="0" xfId="0" applyFont="1" applyFill="1" applyBorder="1" applyAlignment="1">
      <alignment/>
    </xf>
    <xf numFmtId="0" fontId="19" fillId="0" borderId="0" xfId="0" applyFont="1" applyBorder="1" applyAlignment="1">
      <alignment/>
    </xf>
    <xf numFmtId="0" fontId="19" fillId="0" borderId="168" xfId="0" applyFont="1" applyBorder="1" applyAlignment="1">
      <alignment/>
    </xf>
    <xf numFmtId="0" fontId="164" fillId="21" borderId="169" xfId="0" applyNumberFormat="1" applyFont="1" applyFill="1" applyBorder="1" applyAlignment="1" applyProtection="1">
      <alignment horizontal="center"/>
      <protection locked="0"/>
    </xf>
    <xf numFmtId="0" fontId="19" fillId="21" borderId="57" xfId="0" applyNumberFormat="1" applyFont="1" applyFill="1" applyBorder="1" applyAlignment="1" applyProtection="1">
      <alignment horizontal="center"/>
      <protection locked="0"/>
    </xf>
    <xf numFmtId="0" fontId="19" fillId="21" borderId="64" xfId="0" applyNumberFormat="1" applyFont="1" applyFill="1" applyBorder="1" applyAlignment="1" applyProtection="1">
      <alignment horizontal="center"/>
      <protection locked="0"/>
    </xf>
    <xf numFmtId="0" fontId="19" fillId="21" borderId="64" xfId="0" applyFont="1" applyFill="1" applyBorder="1" applyAlignment="1" applyProtection="1">
      <alignment/>
      <protection locked="0"/>
    </xf>
    <xf numFmtId="176" fontId="19" fillId="21" borderId="64" xfId="0" applyNumberFormat="1" applyFont="1" applyFill="1" applyBorder="1" applyAlignment="1" applyProtection="1">
      <alignment/>
      <protection locked="0"/>
    </xf>
    <xf numFmtId="176" fontId="19" fillId="21" borderId="89" xfId="0" applyNumberFormat="1" applyFont="1" applyFill="1" applyBorder="1" applyAlignment="1" applyProtection="1">
      <alignment/>
      <protection locked="0"/>
    </xf>
    <xf numFmtId="176" fontId="19" fillId="21" borderId="65" xfId="0" applyNumberFormat="1" applyFont="1" applyFill="1" applyBorder="1" applyAlignment="1" applyProtection="1">
      <alignment/>
      <protection locked="0"/>
    </xf>
    <xf numFmtId="0" fontId="284" fillId="0" borderId="0" xfId="0" applyNumberFormat="1" applyFont="1" applyFill="1" applyAlignment="1">
      <alignment vertical="center"/>
    </xf>
    <xf numFmtId="0" fontId="277" fillId="0" borderId="0" xfId="0" applyFont="1" applyFill="1" applyAlignment="1">
      <alignment/>
    </xf>
    <xf numFmtId="0" fontId="283" fillId="52" borderId="0" xfId="0" applyFont="1" applyFill="1" applyAlignment="1">
      <alignment horizontal="center" vertical="center"/>
    </xf>
    <xf numFmtId="0" fontId="283" fillId="52" borderId="0" xfId="0" applyFont="1" applyFill="1" applyAlignment="1">
      <alignment horizontal="center" vertical="center" shrinkToFit="1"/>
    </xf>
    <xf numFmtId="14" fontId="312" fillId="52" borderId="170" xfId="0" applyNumberFormat="1" applyFont="1" applyFill="1" applyBorder="1" applyAlignment="1">
      <alignment/>
    </xf>
    <xf numFmtId="0" fontId="312" fillId="52" borderId="0" xfId="0" applyFont="1" applyFill="1" applyAlignment="1">
      <alignment horizontal="center"/>
    </xf>
    <xf numFmtId="0" fontId="312" fillId="52" borderId="0" xfId="0" applyFont="1" applyFill="1" applyAlignment="1">
      <alignment/>
    </xf>
    <xf numFmtId="0" fontId="312" fillId="52" borderId="116" xfId="0" applyFont="1" applyFill="1" applyBorder="1" applyAlignment="1">
      <alignment/>
    </xf>
    <xf numFmtId="0" fontId="312" fillId="52" borderId="0" xfId="0" applyFont="1" applyFill="1" applyAlignment="1">
      <alignment shrinkToFit="1"/>
    </xf>
    <xf numFmtId="0" fontId="312" fillId="52" borderId="118" xfId="0" applyFont="1" applyFill="1" applyBorder="1" applyAlignment="1">
      <alignment/>
    </xf>
    <xf numFmtId="0" fontId="312" fillId="52" borderId="118" xfId="0" applyFont="1" applyFill="1" applyBorder="1" applyAlignment="1">
      <alignment horizontal="center"/>
    </xf>
    <xf numFmtId="0" fontId="279" fillId="44" borderId="0" xfId="0" applyFont="1" applyFill="1" applyBorder="1" applyAlignment="1">
      <alignment horizontal="center" vertical="center" shrinkToFit="1"/>
    </xf>
    <xf numFmtId="0" fontId="313" fillId="16" borderId="0" xfId="0" applyNumberFormat="1" applyFont="1" applyFill="1" applyAlignment="1">
      <alignment horizontal="center" vertical="center"/>
    </xf>
    <xf numFmtId="0" fontId="60" fillId="0" borderId="75" xfId="0" applyFont="1" applyFill="1" applyBorder="1" applyAlignment="1" applyProtection="1">
      <alignment horizontal="center" vertical="center" shrinkToFit="1"/>
      <protection locked="0"/>
    </xf>
    <xf numFmtId="0" fontId="60" fillId="0" borderId="171" xfId="0" applyFont="1" applyFill="1" applyBorder="1" applyAlignment="1" applyProtection="1">
      <alignment horizontal="center" vertical="center" shrinkToFit="1"/>
      <protection locked="0"/>
    </xf>
    <xf numFmtId="0" fontId="0" fillId="0" borderId="125" xfId="77" applyFont="1" applyFill="1" applyBorder="1" applyAlignment="1" applyProtection="1">
      <alignment horizontal="center" vertical="center" shrinkToFit="1"/>
      <protection locked="0"/>
    </xf>
    <xf numFmtId="0" fontId="0" fillId="0" borderId="172" xfId="77" applyFont="1" applyFill="1" applyBorder="1" applyAlignment="1" applyProtection="1">
      <alignment horizontal="center" vertical="center" shrinkToFit="1"/>
      <protection locked="0"/>
    </xf>
    <xf numFmtId="0" fontId="277" fillId="0" borderId="26" xfId="0" applyFont="1" applyFill="1" applyBorder="1" applyAlignment="1" applyProtection="1">
      <alignment/>
      <protection/>
    </xf>
    <xf numFmtId="0" fontId="277" fillId="0" borderId="26" xfId="0" applyFont="1" applyFill="1" applyBorder="1" applyAlignment="1" applyProtection="1">
      <alignment vertical="center"/>
      <protection/>
    </xf>
    <xf numFmtId="0" fontId="277" fillId="0" borderId="26" xfId="0" applyFont="1" applyFill="1" applyBorder="1" applyAlignment="1" applyProtection="1">
      <alignment horizontal="left"/>
      <protection/>
    </xf>
    <xf numFmtId="0" fontId="0" fillId="54" borderId="127" xfId="77" applyFont="1" applyFill="1" applyBorder="1" applyAlignment="1" applyProtection="1">
      <alignment horizontal="center" vertical="center" shrinkToFit="1"/>
      <protection locked="0"/>
    </xf>
    <xf numFmtId="0" fontId="0" fillId="54" borderId="125" xfId="77" applyFont="1" applyFill="1" applyBorder="1" applyAlignment="1" applyProtection="1">
      <alignment horizontal="center" vertical="center" shrinkToFit="1"/>
      <protection locked="0"/>
    </xf>
    <xf numFmtId="0" fontId="297" fillId="8" borderId="0" xfId="0" applyFont="1" applyFill="1" applyAlignment="1">
      <alignment/>
    </xf>
    <xf numFmtId="0" fontId="272" fillId="45" borderId="126" xfId="77" applyFont="1" applyFill="1" applyBorder="1" applyAlignment="1" applyProtection="1">
      <alignment horizontal="center" vertical="center" shrinkToFit="1"/>
      <protection/>
    </xf>
    <xf numFmtId="0" fontId="272" fillId="45" borderId="173" xfId="77" applyFont="1" applyFill="1" applyBorder="1" applyAlignment="1" applyProtection="1">
      <alignment horizontal="center" vertical="center" shrinkToFit="1"/>
      <protection/>
    </xf>
    <xf numFmtId="0" fontId="273" fillId="45" borderId="137" xfId="77" applyFont="1" applyFill="1" applyBorder="1" applyAlignment="1" applyProtection="1">
      <alignment horizontal="center" vertical="center" shrinkToFit="1"/>
      <protection/>
    </xf>
    <xf numFmtId="0" fontId="273" fillId="45" borderId="174" xfId="77" applyFont="1" applyFill="1" applyBorder="1" applyAlignment="1" applyProtection="1">
      <alignment horizontal="center" vertical="center" shrinkToFit="1"/>
      <protection/>
    </xf>
    <xf numFmtId="0" fontId="314" fillId="45" borderId="127" xfId="77" applyFont="1" applyFill="1" applyBorder="1" applyAlignment="1" applyProtection="1">
      <alignment horizontal="center" vertical="center" shrinkToFit="1"/>
      <protection/>
    </xf>
    <xf numFmtId="0" fontId="314" fillId="45" borderId="125" xfId="77" applyFont="1" applyFill="1" applyBorder="1" applyAlignment="1" applyProtection="1">
      <alignment horizontal="center" vertical="center" shrinkToFit="1"/>
      <protection/>
    </xf>
    <xf numFmtId="0" fontId="1" fillId="0" borderId="127" xfId="77" applyFont="1" applyFill="1" applyBorder="1" applyAlignment="1" applyProtection="1">
      <alignment horizontal="center" vertical="center"/>
      <protection locked="0"/>
    </xf>
    <xf numFmtId="0" fontId="271" fillId="45" borderId="127" xfId="77" applyFont="1" applyFill="1" applyBorder="1" applyAlignment="1" applyProtection="1">
      <alignment horizontal="left" vertical="center"/>
      <protection/>
    </xf>
    <xf numFmtId="0" fontId="315" fillId="48" borderId="174" xfId="77" applyFont="1" applyFill="1" applyBorder="1" applyAlignment="1" applyProtection="1">
      <alignment horizontal="center" vertical="center"/>
      <protection/>
    </xf>
    <xf numFmtId="0" fontId="315" fillId="48" borderId="175" xfId="77" applyFont="1" applyFill="1" applyBorder="1" applyAlignment="1" applyProtection="1">
      <alignment horizontal="center" vertical="center"/>
      <protection/>
    </xf>
    <xf numFmtId="0" fontId="315" fillId="48" borderId="176" xfId="77" applyFont="1" applyFill="1" applyBorder="1" applyAlignment="1" applyProtection="1">
      <alignment horizontal="center" vertical="center"/>
      <protection/>
    </xf>
    <xf numFmtId="0" fontId="316" fillId="48" borderId="175" xfId="51" applyFont="1" applyFill="1" applyBorder="1" applyAlignment="1" applyProtection="1">
      <alignment horizontal="left" vertical="center" indent="1" shrinkToFit="1"/>
      <protection/>
    </xf>
    <xf numFmtId="0" fontId="316" fillId="48" borderId="177" xfId="51" applyFont="1" applyFill="1" applyBorder="1" applyAlignment="1" applyProtection="1">
      <alignment horizontal="left" vertical="center" indent="1" shrinkToFit="1"/>
      <protection/>
    </xf>
    <xf numFmtId="0" fontId="317" fillId="45" borderId="178" xfId="77" applyFont="1" applyFill="1" applyBorder="1" applyAlignment="1" applyProtection="1">
      <alignment horizontal="center" vertical="center" textRotation="255" shrinkToFit="1"/>
      <protection/>
    </xf>
    <xf numFmtId="0" fontId="317" fillId="45" borderId="179" xfId="77" applyFont="1" applyFill="1" applyBorder="1" applyAlignment="1" applyProtection="1">
      <alignment horizontal="center" vertical="center" textRotation="255" shrinkToFit="1"/>
      <protection/>
    </xf>
    <xf numFmtId="0" fontId="317" fillId="45" borderId="180" xfId="77" applyFont="1" applyFill="1" applyBorder="1" applyAlignment="1" applyProtection="1">
      <alignment horizontal="center" vertical="center" textRotation="255" shrinkToFit="1"/>
      <protection/>
    </xf>
    <xf numFmtId="0" fontId="271" fillId="45" borderId="129" xfId="77" applyFont="1" applyFill="1" applyBorder="1" applyAlignment="1" applyProtection="1">
      <alignment horizontal="left" vertical="center"/>
      <protection/>
    </xf>
    <xf numFmtId="0" fontId="0" fillId="0" borderId="129" xfId="77" applyFont="1" applyFill="1" applyBorder="1" applyAlignment="1" applyProtection="1">
      <alignment horizontal="center" vertical="center" shrinkToFit="1"/>
      <protection locked="0"/>
    </xf>
    <xf numFmtId="0" fontId="271" fillId="45" borderId="130" xfId="77" applyFont="1" applyFill="1" applyBorder="1" applyAlignment="1" applyProtection="1">
      <alignment horizontal="left" vertical="center"/>
      <protection/>
    </xf>
    <xf numFmtId="0" fontId="0" fillId="0" borderId="127" xfId="77" applyFont="1" applyFill="1" applyBorder="1" applyAlignment="1" applyProtection="1">
      <alignment horizontal="center" vertical="center"/>
      <protection locked="0"/>
    </xf>
    <xf numFmtId="0" fontId="0" fillId="0" borderId="131" xfId="77" applyFont="1" applyFill="1" applyBorder="1" applyAlignment="1" applyProtection="1">
      <alignment horizontal="center" vertical="center"/>
      <protection locked="0"/>
    </xf>
    <xf numFmtId="0" fontId="0" fillId="0" borderId="128" xfId="77" applyFont="1" applyFill="1" applyBorder="1" applyAlignment="1" applyProtection="1">
      <alignment horizontal="center" vertical="center"/>
      <protection locked="0"/>
    </xf>
    <xf numFmtId="0" fontId="0" fillId="0" borderId="181" xfId="77" applyFont="1" applyFill="1" applyBorder="1" applyAlignment="1" applyProtection="1">
      <alignment horizontal="center" vertical="center"/>
      <protection locked="0"/>
    </xf>
    <xf numFmtId="0" fontId="271" fillId="45" borderId="178" xfId="77" applyFont="1" applyFill="1" applyBorder="1" applyAlignment="1" applyProtection="1">
      <alignment horizontal="center" vertical="center" textRotation="255"/>
      <protection/>
    </xf>
    <xf numFmtId="0" fontId="271" fillId="45" borderId="179" xfId="77" applyFont="1" applyFill="1" applyBorder="1" applyAlignment="1" applyProtection="1">
      <alignment horizontal="center" vertical="center" textRotation="255"/>
      <protection/>
    </xf>
    <xf numFmtId="0" fontId="271" fillId="45" borderId="182" xfId="77" applyFont="1" applyFill="1" applyBorder="1" applyAlignment="1" applyProtection="1">
      <alignment horizontal="center" vertical="center" textRotation="255"/>
      <protection/>
    </xf>
    <xf numFmtId="0" fontId="318" fillId="45" borderId="126" xfId="77" applyFont="1" applyFill="1" applyBorder="1" applyAlignment="1" applyProtection="1">
      <alignment horizontal="center" vertical="center"/>
      <protection/>
    </xf>
    <xf numFmtId="0" fontId="314" fillId="45" borderId="183" xfId="77" applyFont="1" applyFill="1" applyBorder="1" applyAlignment="1" applyProtection="1">
      <alignment horizontal="center" vertical="center" textRotation="255" shrinkToFit="1"/>
      <protection/>
    </xf>
    <xf numFmtId="0" fontId="314" fillId="45" borderId="184" xfId="77" applyFont="1" applyFill="1" applyBorder="1" applyAlignment="1" applyProtection="1">
      <alignment horizontal="center" vertical="center" textRotation="255" shrinkToFit="1"/>
      <protection/>
    </xf>
    <xf numFmtId="0" fontId="314" fillId="45" borderId="185" xfId="77" applyFont="1" applyFill="1" applyBorder="1" applyAlignment="1" applyProtection="1">
      <alignment horizontal="center" vertical="center" textRotation="255" shrinkToFit="1"/>
      <protection/>
    </xf>
    <xf numFmtId="0" fontId="315" fillId="48" borderId="186" xfId="77" applyFont="1" applyFill="1" applyBorder="1" applyAlignment="1" applyProtection="1">
      <alignment horizontal="center" vertical="center"/>
      <protection/>
    </xf>
    <xf numFmtId="0" fontId="315" fillId="48" borderId="127" xfId="77" applyFont="1" applyFill="1" applyBorder="1" applyAlignment="1" applyProtection="1">
      <alignment horizontal="center" vertical="center"/>
      <protection/>
    </xf>
    <xf numFmtId="0" fontId="271" fillId="45" borderId="187" xfId="77" applyFont="1" applyFill="1" applyBorder="1" applyAlignment="1" applyProtection="1">
      <alignment horizontal="center" vertical="center"/>
      <protection/>
    </xf>
    <xf numFmtId="0" fontId="315" fillId="48" borderId="188" xfId="77" applyFont="1" applyFill="1" applyBorder="1" applyAlignment="1" applyProtection="1">
      <alignment horizontal="center" vertical="center"/>
      <protection/>
    </xf>
    <xf numFmtId="0" fontId="315" fillId="48" borderId="189" xfId="77" applyFont="1" applyFill="1" applyBorder="1" applyAlignment="1" applyProtection="1">
      <alignment horizontal="center" vertical="center"/>
      <protection/>
    </xf>
    <xf numFmtId="0" fontId="319" fillId="48" borderId="165" xfId="51" applyFont="1" applyFill="1" applyBorder="1" applyAlignment="1" applyProtection="1">
      <alignment horizontal="left" vertical="center" indent="1" shrinkToFit="1"/>
      <protection/>
    </xf>
    <xf numFmtId="0" fontId="319" fillId="48" borderId="190" xfId="51" applyFont="1" applyFill="1" applyBorder="1" applyAlignment="1" applyProtection="1">
      <alignment horizontal="left" vertical="center" indent="1" shrinkToFit="1"/>
      <protection/>
    </xf>
    <xf numFmtId="0" fontId="1" fillId="0" borderId="129" xfId="77" applyFont="1" applyFill="1" applyBorder="1" applyAlignment="1" applyProtection="1">
      <alignment horizontal="center" vertical="center"/>
      <protection locked="0"/>
    </xf>
    <xf numFmtId="0" fontId="1" fillId="0" borderId="191" xfId="77" applyFont="1" applyFill="1" applyBorder="1" applyAlignment="1" applyProtection="1">
      <alignment horizontal="center" vertical="center"/>
      <protection locked="0"/>
    </xf>
    <xf numFmtId="0" fontId="1" fillId="0" borderId="130" xfId="77" applyFont="1" applyFill="1" applyBorder="1" applyAlignment="1" applyProtection="1">
      <alignment horizontal="center" vertical="center"/>
      <protection locked="0"/>
    </xf>
    <xf numFmtId="0" fontId="1" fillId="0" borderId="192" xfId="77" applyFont="1" applyFill="1" applyBorder="1" applyAlignment="1" applyProtection="1">
      <alignment horizontal="center" vertical="center"/>
      <protection locked="0"/>
    </xf>
    <xf numFmtId="0" fontId="1" fillId="0" borderId="129" xfId="77" applyFont="1" applyFill="1" applyBorder="1" applyAlignment="1" applyProtection="1">
      <alignment horizontal="center" vertical="center"/>
      <protection locked="0"/>
    </xf>
    <xf numFmtId="0" fontId="1" fillId="0" borderId="191" xfId="77" applyFont="1" applyFill="1" applyBorder="1" applyAlignment="1" applyProtection="1">
      <alignment horizontal="center" vertical="center"/>
      <protection locked="0"/>
    </xf>
    <xf numFmtId="0" fontId="318" fillId="45" borderId="187" xfId="77" applyFont="1" applyFill="1" applyBorder="1" applyAlignment="1" applyProtection="1">
      <alignment horizontal="center" vertical="center"/>
      <protection/>
    </xf>
    <xf numFmtId="0" fontId="0" fillId="0" borderId="130" xfId="77" applyFont="1" applyFill="1" applyBorder="1" applyAlignment="1" applyProtection="1">
      <alignment horizontal="center" vertical="center" shrinkToFit="1"/>
      <protection locked="0"/>
    </xf>
    <xf numFmtId="0" fontId="320" fillId="55" borderId="193" xfId="77" applyFont="1" applyFill="1" applyBorder="1" applyAlignment="1" applyProtection="1">
      <alignment horizontal="center" vertical="center" shrinkToFit="1"/>
      <protection/>
    </xf>
    <xf numFmtId="0" fontId="320" fillId="55" borderId="194" xfId="77" applyFont="1" applyFill="1" applyBorder="1" applyAlignment="1" applyProtection="1">
      <alignment horizontal="center" vertical="center" shrinkToFit="1"/>
      <protection/>
    </xf>
    <xf numFmtId="0" fontId="320" fillId="55" borderId="186" xfId="77" applyFont="1" applyFill="1" applyBorder="1" applyAlignment="1" applyProtection="1">
      <alignment horizontal="center" vertical="center" shrinkToFit="1"/>
      <protection/>
    </xf>
    <xf numFmtId="0" fontId="320" fillId="55" borderId="127" xfId="77" applyFont="1" applyFill="1" applyBorder="1" applyAlignment="1" applyProtection="1">
      <alignment horizontal="center" vertical="center" shrinkToFit="1"/>
      <protection/>
    </xf>
    <xf numFmtId="0" fontId="318" fillId="45" borderId="195" xfId="77" applyFont="1" applyFill="1" applyBorder="1" applyAlignment="1" applyProtection="1">
      <alignment horizontal="center" vertical="center"/>
      <protection/>
    </xf>
    <xf numFmtId="0" fontId="271" fillId="45" borderId="128" xfId="77" applyFont="1" applyFill="1" applyBorder="1" applyAlignment="1" applyProtection="1">
      <alignment horizontal="left" vertical="center"/>
      <protection/>
    </xf>
    <xf numFmtId="0" fontId="271" fillId="45" borderId="126" xfId="77" applyFont="1" applyFill="1" applyBorder="1" applyAlignment="1" applyProtection="1">
      <alignment horizontal="center" vertical="center"/>
      <protection/>
    </xf>
    <xf numFmtId="0" fontId="64" fillId="46" borderId="0" xfId="77" applyFont="1" applyFill="1" applyBorder="1" applyAlignment="1" applyProtection="1">
      <alignment horizontal="center" vertical="center" shrinkToFit="1"/>
      <protection/>
    </xf>
    <xf numFmtId="0" fontId="63" fillId="45" borderId="127" xfId="77" applyFont="1" applyFill="1" applyBorder="1" applyAlignment="1" applyProtection="1">
      <alignment horizontal="center" vertical="center"/>
      <protection/>
    </xf>
    <xf numFmtId="0" fontId="63" fillId="45" borderId="131" xfId="77" applyFont="1" applyFill="1" applyBorder="1" applyAlignment="1" applyProtection="1">
      <alignment horizontal="center" vertical="center"/>
      <protection/>
    </xf>
    <xf numFmtId="0" fontId="321" fillId="47" borderId="0" xfId="51" applyFont="1" applyFill="1" applyBorder="1" applyAlignment="1" applyProtection="1">
      <alignment horizontal="center" vertical="center" shrinkToFit="1"/>
      <protection/>
    </xf>
    <xf numFmtId="0" fontId="124" fillId="48" borderId="125" xfId="51" applyFont="1" applyFill="1" applyBorder="1" applyAlignment="1" applyProtection="1">
      <alignment horizontal="center" vertical="center" shrinkToFit="1"/>
      <protection/>
    </xf>
    <xf numFmtId="0" fontId="124" fillId="48" borderId="172" xfId="51" applyFont="1" applyFill="1" applyBorder="1" applyAlignment="1" applyProtection="1">
      <alignment horizontal="center" vertical="center" shrinkToFit="1"/>
      <protection/>
    </xf>
    <xf numFmtId="0" fontId="0" fillId="0" borderId="126" xfId="0" applyFill="1" applyBorder="1" applyAlignment="1" applyProtection="1">
      <alignment horizontal="center" vertical="center"/>
      <protection locked="0"/>
    </xf>
    <xf numFmtId="0" fontId="0" fillId="0" borderId="173" xfId="0" applyFill="1" applyBorder="1" applyAlignment="1" applyProtection="1">
      <alignment horizontal="center" vertical="center"/>
      <protection locked="0"/>
    </xf>
    <xf numFmtId="0" fontId="318" fillId="45" borderId="173" xfId="77" applyFont="1" applyFill="1" applyBorder="1" applyAlignment="1" applyProtection="1">
      <alignment horizontal="center" vertical="center"/>
      <protection/>
    </xf>
    <xf numFmtId="0" fontId="315" fillId="48" borderId="125" xfId="77" applyFont="1" applyFill="1" applyBorder="1" applyAlignment="1" applyProtection="1">
      <alignment horizontal="center" vertical="center" wrapText="1"/>
      <protection/>
    </xf>
    <xf numFmtId="0" fontId="320" fillId="55" borderId="196" xfId="77" applyFont="1" applyFill="1" applyBorder="1" applyAlignment="1" applyProtection="1">
      <alignment horizontal="center" vertical="center" shrinkToFit="1"/>
      <protection/>
    </xf>
    <xf numFmtId="0" fontId="320" fillId="55" borderId="197" xfId="77" applyFont="1" applyFill="1" applyBorder="1" applyAlignment="1" applyProtection="1">
      <alignment horizontal="center" vertical="center" shrinkToFit="1"/>
      <protection/>
    </xf>
    <xf numFmtId="0" fontId="322" fillId="47" borderId="0" xfId="77" applyFont="1" applyFill="1" applyAlignment="1" applyProtection="1">
      <alignment horizontal="center" vertical="center"/>
      <protection/>
    </xf>
    <xf numFmtId="0" fontId="323" fillId="47" borderId="0" xfId="77" applyFont="1" applyFill="1" applyAlignment="1" applyProtection="1">
      <alignment horizontal="center" vertical="center"/>
      <protection/>
    </xf>
    <xf numFmtId="0" fontId="324" fillId="47" borderId="0" xfId="77" applyFont="1" applyFill="1" applyBorder="1" applyAlignment="1" applyProtection="1">
      <alignment horizontal="center" vertical="center"/>
      <protection/>
    </xf>
    <xf numFmtId="0" fontId="325" fillId="14" borderId="198" xfId="77" applyFont="1" applyFill="1" applyBorder="1" applyAlignment="1" applyProtection="1">
      <alignment horizontal="center" vertical="center" shrinkToFit="1"/>
      <protection/>
    </xf>
    <xf numFmtId="0" fontId="325" fillId="14" borderId="199" xfId="0" applyFont="1" applyFill="1" applyBorder="1" applyAlignment="1">
      <alignment horizontal="center" vertical="center" shrinkToFit="1"/>
    </xf>
    <xf numFmtId="0" fontId="325" fillId="14" borderId="200" xfId="0" applyFont="1" applyFill="1" applyBorder="1" applyAlignment="1">
      <alignment horizontal="center" vertical="center" shrinkToFit="1"/>
    </xf>
    <xf numFmtId="0" fontId="78" fillId="0" borderId="201" xfId="0" applyFont="1" applyFill="1" applyBorder="1" applyAlignment="1" applyProtection="1">
      <alignment horizontal="right" vertical="center" shrinkToFit="1"/>
      <protection locked="0"/>
    </xf>
    <xf numFmtId="0" fontId="78" fillId="0" borderId="165" xfId="0" applyFont="1" applyFill="1" applyBorder="1" applyAlignment="1" applyProtection="1">
      <alignment horizontal="right" vertical="center" shrinkToFit="1"/>
      <protection locked="0"/>
    </xf>
    <xf numFmtId="0" fontId="78" fillId="0" borderId="165" xfId="0" applyFont="1" applyFill="1" applyBorder="1" applyAlignment="1" applyProtection="1">
      <alignment horizontal="left" vertical="center" shrinkToFit="1"/>
      <protection locked="0"/>
    </xf>
    <xf numFmtId="0" fontId="78" fillId="0" borderId="202" xfId="0" applyFont="1" applyFill="1" applyBorder="1" applyAlignment="1" applyProtection="1">
      <alignment horizontal="left" vertical="center" shrinkToFit="1"/>
      <protection locked="0"/>
    </xf>
    <xf numFmtId="0" fontId="0" fillId="0" borderId="125" xfId="77" applyFont="1" applyFill="1" applyBorder="1" applyAlignment="1" applyProtection="1">
      <alignment horizontal="center" vertical="center" shrinkToFit="1"/>
      <protection locked="0"/>
    </xf>
    <xf numFmtId="0" fontId="0" fillId="0" borderId="172" xfId="77" applyFont="1" applyFill="1" applyBorder="1" applyAlignment="1" applyProtection="1">
      <alignment horizontal="center" vertical="center" shrinkToFit="1"/>
      <protection locked="0"/>
    </xf>
    <xf numFmtId="0" fontId="271" fillId="45" borderId="180" xfId="77" applyFont="1" applyFill="1" applyBorder="1" applyAlignment="1" applyProtection="1">
      <alignment horizontal="center" vertical="center" textRotation="255"/>
      <protection/>
    </xf>
    <xf numFmtId="0" fontId="271" fillId="45" borderId="203" xfId="77" applyFont="1" applyFill="1" applyBorder="1" applyAlignment="1" applyProtection="1">
      <alignment horizontal="left" vertical="center"/>
      <protection/>
    </xf>
    <xf numFmtId="0" fontId="271" fillId="45" borderId="204" xfId="77" applyFont="1" applyFill="1" applyBorder="1" applyAlignment="1" applyProtection="1">
      <alignment horizontal="left" vertical="center"/>
      <protection/>
    </xf>
    <xf numFmtId="0" fontId="271" fillId="45" borderId="205" xfId="77" applyFont="1" applyFill="1" applyBorder="1" applyAlignment="1" applyProtection="1">
      <alignment horizontal="left" vertical="center"/>
      <protection/>
    </xf>
    <xf numFmtId="0" fontId="63" fillId="45" borderId="201" xfId="77" applyFont="1" applyFill="1" applyBorder="1" applyAlignment="1" applyProtection="1">
      <alignment horizontal="center" vertical="center" shrinkToFit="1"/>
      <protection/>
    </xf>
    <xf numFmtId="0" fontId="63" fillId="45" borderId="165" xfId="77" applyFont="1" applyFill="1" applyBorder="1" applyAlignment="1" applyProtection="1">
      <alignment horizontal="center" vertical="center" shrinkToFit="1"/>
      <protection/>
    </xf>
    <xf numFmtId="0" fontId="63" fillId="45" borderId="202" xfId="77" applyFont="1" applyFill="1" applyBorder="1" applyAlignment="1" applyProtection="1">
      <alignment horizontal="center" vertical="center" shrinkToFit="1"/>
      <protection/>
    </xf>
    <xf numFmtId="0" fontId="326" fillId="14" borderId="206" xfId="77" applyFont="1" applyFill="1" applyBorder="1" applyAlignment="1" applyProtection="1">
      <alignment horizontal="center" vertical="center" shrinkToFit="1"/>
      <protection/>
    </xf>
    <xf numFmtId="0" fontId="327" fillId="14" borderId="207" xfId="0" applyFont="1" applyFill="1" applyBorder="1" applyAlignment="1">
      <alignment horizontal="center" vertical="center" shrinkToFit="1"/>
    </xf>
    <xf numFmtId="0" fontId="327" fillId="14" borderId="208" xfId="0" applyFont="1" applyFill="1" applyBorder="1" applyAlignment="1">
      <alignment horizontal="center" vertical="center" shrinkToFit="1"/>
    </xf>
    <xf numFmtId="0" fontId="327" fillId="14" borderId="209" xfId="0" applyFont="1" applyFill="1" applyBorder="1" applyAlignment="1">
      <alignment horizontal="center" vertical="center" shrinkToFit="1"/>
    </xf>
    <xf numFmtId="0" fontId="327" fillId="14" borderId="0" xfId="0" applyFont="1" applyFill="1" applyBorder="1" applyAlignment="1">
      <alignment horizontal="center" vertical="center" shrinkToFit="1"/>
    </xf>
    <xf numFmtId="0" fontId="327" fillId="14" borderId="210" xfId="0" applyFont="1" applyFill="1" applyBorder="1" applyAlignment="1">
      <alignment horizontal="center" vertical="center" shrinkToFit="1"/>
    </xf>
    <xf numFmtId="0" fontId="320" fillId="55" borderId="178" xfId="77" applyFont="1" applyFill="1" applyBorder="1" applyAlignment="1" applyProtection="1">
      <alignment horizontal="center" vertical="center" shrinkToFit="1"/>
      <protection/>
    </xf>
    <xf numFmtId="0" fontId="320" fillId="55" borderId="126" xfId="77" applyFont="1" applyFill="1" applyBorder="1" applyAlignment="1" applyProtection="1">
      <alignment horizontal="center" vertical="center" shrinkToFit="1"/>
      <protection/>
    </xf>
    <xf numFmtId="0" fontId="320" fillId="55" borderId="179" xfId="77" applyFont="1" applyFill="1" applyBorder="1" applyAlignment="1" applyProtection="1">
      <alignment horizontal="center" vertical="center" shrinkToFit="1"/>
      <protection/>
    </xf>
    <xf numFmtId="0" fontId="328" fillId="48" borderId="179" xfId="77" applyFont="1" applyFill="1" applyBorder="1" applyAlignment="1" applyProtection="1">
      <alignment horizontal="center" vertical="center" shrinkToFit="1"/>
      <protection locked="0"/>
    </xf>
    <xf numFmtId="0" fontId="328" fillId="48" borderId="127" xfId="77" applyFont="1" applyFill="1" applyBorder="1" applyAlignment="1" applyProtection="1">
      <alignment horizontal="center" vertical="center" shrinkToFit="1"/>
      <protection locked="0"/>
    </xf>
    <xf numFmtId="0" fontId="328" fillId="48" borderId="131" xfId="77" applyFont="1" applyFill="1" applyBorder="1" applyAlignment="1" applyProtection="1">
      <alignment horizontal="center" vertical="center" shrinkToFit="1"/>
      <protection locked="0"/>
    </xf>
    <xf numFmtId="0" fontId="328" fillId="48" borderId="180" xfId="77" applyFont="1" applyFill="1" applyBorder="1" applyAlignment="1" applyProtection="1">
      <alignment horizontal="center" vertical="center" shrinkToFit="1"/>
      <protection locked="0"/>
    </xf>
    <xf numFmtId="0" fontId="328" fillId="48" borderId="125" xfId="77" applyFont="1" applyFill="1" applyBorder="1" applyAlignment="1" applyProtection="1">
      <alignment horizontal="center" vertical="center" shrinkToFit="1"/>
      <protection locked="0"/>
    </xf>
    <xf numFmtId="0" fontId="328" fillId="48" borderId="172" xfId="77" applyFont="1" applyFill="1" applyBorder="1" applyAlignment="1" applyProtection="1">
      <alignment horizontal="center" vertical="center" shrinkToFit="1"/>
      <protection locked="0"/>
    </xf>
    <xf numFmtId="0" fontId="315" fillId="48" borderId="180" xfId="77" applyFont="1" applyFill="1" applyBorder="1" applyAlignment="1" applyProtection="1">
      <alignment horizontal="center" vertical="center"/>
      <protection/>
    </xf>
    <xf numFmtId="0" fontId="315" fillId="48" borderId="125" xfId="77" applyFont="1" applyFill="1" applyBorder="1" applyAlignment="1" applyProtection="1">
      <alignment horizontal="center" vertical="center"/>
      <protection/>
    </xf>
    <xf numFmtId="0" fontId="320" fillId="55" borderId="173" xfId="77" applyFont="1" applyFill="1" applyBorder="1" applyAlignment="1" applyProtection="1">
      <alignment horizontal="center" vertical="center" shrinkToFit="1"/>
      <protection/>
    </xf>
    <xf numFmtId="0" fontId="320" fillId="55" borderId="131" xfId="77" applyFont="1" applyFill="1" applyBorder="1" applyAlignment="1" applyProtection="1">
      <alignment horizontal="center" vertical="center" shrinkToFit="1"/>
      <protection/>
    </xf>
    <xf numFmtId="0" fontId="271" fillId="45" borderId="126" xfId="77" applyFont="1" applyFill="1" applyBorder="1" applyAlignment="1" applyProtection="1">
      <alignment horizontal="left" vertical="center"/>
      <protection/>
    </xf>
    <xf numFmtId="0" fontId="329" fillId="14" borderId="206" xfId="0" applyFont="1" applyFill="1" applyBorder="1" applyAlignment="1">
      <alignment horizontal="center" vertical="center"/>
    </xf>
    <xf numFmtId="0" fontId="329" fillId="14" borderId="207" xfId="0" applyFont="1" applyFill="1" applyBorder="1" applyAlignment="1">
      <alignment horizontal="center" vertical="center"/>
    </xf>
    <xf numFmtId="0" fontId="329" fillId="14" borderId="208" xfId="0" applyFont="1" applyFill="1" applyBorder="1" applyAlignment="1">
      <alignment horizontal="center" vertical="center"/>
    </xf>
    <xf numFmtId="0" fontId="329" fillId="14" borderId="209" xfId="0" applyFont="1" applyFill="1" applyBorder="1" applyAlignment="1">
      <alignment horizontal="center" vertical="center"/>
    </xf>
    <xf numFmtId="0" fontId="329" fillId="14" borderId="0" xfId="0" applyFont="1" applyFill="1" applyBorder="1" applyAlignment="1">
      <alignment horizontal="center" vertical="center"/>
    </xf>
    <xf numFmtId="0" fontId="329" fillId="14" borderId="210" xfId="0" applyFont="1" applyFill="1" applyBorder="1" applyAlignment="1">
      <alignment horizontal="center" vertical="center"/>
    </xf>
    <xf numFmtId="0" fontId="325" fillId="14" borderId="198" xfId="0" applyFont="1" applyFill="1" applyBorder="1" applyAlignment="1">
      <alignment horizontal="center" vertical="center"/>
    </xf>
    <xf numFmtId="0" fontId="325" fillId="14" borderId="199" xfId="0" applyFont="1" applyFill="1" applyBorder="1" applyAlignment="1">
      <alignment horizontal="center" vertical="center"/>
    </xf>
    <xf numFmtId="0" fontId="325" fillId="14" borderId="200" xfId="0" applyFont="1" applyFill="1" applyBorder="1" applyAlignment="1">
      <alignment horizontal="center" vertical="center"/>
    </xf>
    <xf numFmtId="0" fontId="330" fillId="47" borderId="211" xfId="77" applyFont="1" applyFill="1" applyBorder="1" applyAlignment="1" applyProtection="1">
      <alignment horizontal="center" vertical="center"/>
      <protection/>
    </xf>
    <xf numFmtId="0" fontId="330" fillId="47" borderId="0" xfId="77" applyFont="1" applyFill="1" applyBorder="1" applyAlignment="1" applyProtection="1">
      <alignment horizontal="center" vertical="center"/>
      <protection/>
    </xf>
    <xf numFmtId="0" fontId="330" fillId="47" borderId="0" xfId="77" applyFont="1" applyFill="1" applyBorder="1" applyAlignment="1" applyProtection="1">
      <alignment horizontal="left" vertical="center"/>
      <protection/>
    </xf>
    <xf numFmtId="0" fontId="315" fillId="48" borderId="212" xfId="77" applyFont="1" applyFill="1" applyBorder="1" applyAlignment="1" applyProtection="1">
      <alignment horizontal="center" vertical="center"/>
      <protection/>
    </xf>
    <xf numFmtId="0" fontId="315" fillId="48" borderId="213" xfId="77" applyFont="1" applyFill="1" applyBorder="1" applyAlignment="1" applyProtection="1">
      <alignment horizontal="center" vertical="center"/>
      <protection/>
    </xf>
    <xf numFmtId="0" fontId="315" fillId="48" borderId="214" xfId="77" applyFont="1" applyFill="1" applyBorder="1" applyAlignment="1" applyProtection="1">
      <alignment horizontal="center" vertical="center"/>
      <protection/>
    </xf>
    <xf numFmtId="0" fontId="331" fillId="48" borderId="165" xfId="51" applyFont="1" applyFill="1" applyBorder="1" applyAlignment="1" applyProtection="1">
      <alignment horizontal="left" vertical="center" indent="1" shrinkToFit="1"/>
      <protection/>
    </xf>
    <xf numFmtId="0" fontId="331" fillId="48" borderId="190" xfId="51" applyFont="1" applyFill="1" applyBorder="1" applyAlignment="1" applyProtection="1">
      <alignment horizontal="left" vertical="center" indent="1" shrinkToFit="1"/>
      <protection/>
    </xf>
    <xf numFmtId="0" fontId="332" fillId="48" borderId="165" xfId="51" applyFont="1" applyFill="1" applyBorder="1" applyAlignment="1" applyProtection="1">
      <alignment horizontal="left" vertical="center" indent="1" shrinkToFit="1"/>
      <protection/>
    </xf>
    <xf numFmtId="0" fontId="332" fillId="48" borderId="190" xfId="51" applyFont="1" applyFill="1" applyBorder="1" applyAlignment="1" applyProtection="1">
      <alignment horizontal="left" vertical="center" indent="1" shrinkToFit="1"/>
      <protection/>
    </xf>
    <xf numFmtId="0" fontId="319" fillId="48" borderId="213" xfId="51" applyFont="1" applyFill="1" applyBorder="1" applyAlignment="1" applyProtection="1">
      <alignment horizontal="left" vertical="center" indent="1" shrinkToFit="1"/>
      <protection/>
    </xf>
    <xf numFmtId="0" fontId="319" fillId="48" borderId="215" xfId="51" applyFont="1" applyFill="1" applyBorder="1" applyAlignment="1" applyProtection="1">
      <alignment horizontal="left" vertical="center" indent="1" shrinkToFit="1"/>
      <protection/>
    </xf>
    <xf numFmtId="0" fontId="315" fillId="48" borderId="216" xfId="77" applyFont="1" applyFill="1" applyBorder="1" applyAlignment="1" applyProtection="1">
      <alignment horizontal="center" vertical="center"/>
      <protection/>
    </xf>
    <xf numFmtId="0" fontId="315" fillId="48" borderId="217" xfId="77" applyFont="1" applyFill="1" applyBorder="1" applyAlignment="1" applyProtection="1">
      <alignment horizontal="center" vertical="center"/>
      <protection/>
    </xf>
    <xf numFmtId="0" fontId="315" fillId="48" borderId="218" xfId="77" applyFont="1" applyFill="1" applyBorder="1" applyAlignment="1" applyProtection="1">
      <alignment horizontal="center" vertical="center"/>
      <protection/>
    </xf>
    <xf numFmtId="0" fontId="315" fillId="48" borderId="219" xfId="77" applyFont="1" applyFill="1" applyBorder="1" applyAlignment="1" applyProtection="1">
      <alignment horizontal="center" vertical="center"/>
      <protection/>
    </xf>
    <xf numFmtId="0" fontId="315" fillId="48" borderId="220" xfId="77" applyFont="1" applyFill="1" applyBorder="1" applyAlignment="1" applyProtection="1">
      <alignment horizontal="center" vertical="center"/>
      <protection/>
    </xf>
    <xf numFmtId="0" fontId="333" fillId="48" borderId="219" xfId="51" applyFont="1" applyFill="1" applyBorder="1" applyAlignment="1" applyProtection="1">
      <alignment horizontal="left" vertical="center" indent="1" shrinkToFit="1"/>
      <protection/>
    </xf>
    <xf numFmtId="0" fontId="333" fillId="48" borderId="221" xfId="51" applyFont="1" applyFill="1" applyBorder="1" applyAlignment="1" applyProtection="1">
      <alignment horizontal="left" vertical="center" indent="1" shrinkToFit="1"/>
      <protection/>
    </xf>
    <xf numFmtId="0" fontId="315" fillId="48" borderId="201" xfId="77" applyFont="1" applyFill="1" applyBorder="1" applyAlignment="1" applyProtection="1">
      <alignment horizontal="center" vertical="center"/>
      <protection/>
    </xf>
    <xf numFmtId="0" fontId="315" fillId="48" borderId="165" xfId="77" applyFont="1" applyFill="1" applyBorder="1" applyAlignment="1" applyProtection="1">
      <alignment horizontal="center" vertical="center"/>
      <protection/>
    </xf>
    <xf numFmtId="0" fontId="315" fillId="48" borderId="222" xfId="77" applyFont="1" applyFill="1" applyBorder="1" applyAlignment="1" applyProtection="1">
      <alignment horizontal="center" vertical="center"/>
      <protection/>
    </xf>
    <xf numFmtId="0" fontId="315" fillId="48" borderId="223" xfId="77" applyFont="1" applyFill="1" applyBorder="1" applyAlignment="1" applyProtection="1">
      <alignment horizontal="center" vertical="center"/>
      <protection/>
    </xf>
    <xf numFmtId="0" fontId="315" fillId="48" borderId="137" xfId="77" applyFont="1" applyFill="1" applyBorder="1" applyAlignment="1" applyProtection="1">
      <alignment horizontal="center" vertical="center"/>
      <protection/>
    </xf>
    <xf numFmtId="0" fontId="61" fillId="0" borderId="107" xfId="0" applyFont="1" applyBorder="1" applyAlignment="1">
      <alignment horizontal="center" vertical="center" shrinkToFit="1"/>
    </xf>
    <xf numFmtId="0" fontId="61" fillId="0" borderId="224" xfId="0" applyFont="1" applyBorder="1" applyAlignment="1">
      <alignment horizontal="center" vertical="center" shrinkToFit="1"/>
    </xf>
    <xf numFmtId="0" fontId="61" fillId="0" borderId="36" xfId="0" applyFont="1" applyBorder="1" applyAlignment="1">
      <alignment horizontal="center" vertical="center" shrinkToFit="1"/>
    </xf>
    <xf numFmtId="0" fontId="61" fillId="0" borderId="119" xfId="0" applyFont="1" applyBorder="1" applyAlignment="1">
      <alignment horizontal="center" vertical="center" shrinkToFit="1"/>
    </xf>
    <xf numFmtId="0" fontId="15" fillId="20" borderId="106" xfId="0" applyFont="1" applyFill="1" applyBorder="1" applyAlignment="1">
      <alignment horizontal="center" vertical="center"/>
    </xf>
    <xf numFmtId="0" fontId="15" fillId="20" borderId="107" xfId="0" applyFont="1" applyFill="1" applyBorder="1" applyAlignment="1">
      <alignment horizontal="center" vertical="center"/>
    </xf>
    <xf numFmtId="0" fontId="15" fillId="20" borderId="35" xfId="0" applyFont="1" applyFill="1" applyBorder="1" applyAlignment="1">
      <alignment horizontal="center" vertical="center"/>
    </xf>
    <xf numFmtId="0" fontId="15" fillId="20" borderId="36" xfId="0" applyFont="1" applyFill="1" applyBorder="1" applyAlignment="1">
      <alignment horizontal="center" vertical="center"/>
    </xf>
    <xf numFmtId="0" fontId="73" fillId="21" borderId="16" xfId="0" applyFont="1" applyFill="1" applyBorder="1" applyAlignment="1" applyProtection="1">
      <alignment horizontal="center" vertical="center" shrinkToFit="1"/>
      <protection/>
    </xf>
    <xf numFmtId="0" fontId="60" fillId="0" borderId="0" xfId="0" applyFont="1" applyBorder="1" applyAlignment="1">
      <alignment horizontal="center" vertical="center" shrinkToFit="1"/>
    </xf>
    <xf numFmtId="179" fontId="15" fillId="0" borderId="0" xfId="0" applyNumberFormat="1" applyFont="1" applyAlignment="1">
      <alignment horizontal="distributed"/>
    </xf>
    <xf numFmtId="0" fontId="25" fillId="20" borderId="225" xfId="0" applyFont="1" applyFill="1" applyBorder="1" applyAlignment="1">
      <alignment horizontal="center" vertical="center" shrinkToFit="1"/>
    </xf>
    <xf numFmtId="0" fontId="25" fillId="20" borderId="226" xfId="0" applyFont="1" applyFill="1" applyBorder="1" applyAlignment="1">
      <alignment horizontal="center" vertical="center" shrinkToFit="1"/>
    </xf>
    <xf numFmtId="0" fontId="25" fillId="20" borderId="227" xfId="0" applyFont="1" applyFill="1" applyBorder="1" applyAlignment="1">
      <alignment horizontal="center" vertical="center"/>
    </xf>
    <xf numFmtId="0" fontId="25" fillId="20" borderId="228" xfId="0" applyFont="1" applyFill="1" applyBorder="1" applyAlignment="1">
      <alignment horizontal="center" vertical="center"/>
    </xf>
    <xf numFmtId="0" fontId="25" fillId="20" borderId="229" xfId="0" applyFont="1" applyFill="1" applyBorder="1" applyAlignment="1">
      <alignment horizontal="center" vertical="center"/>
    </xf>
    <xf numFmtId="0" fontId="82" fillId="40" borderId="145" xfId="0" applyFont="1" applyFill="1" applyBorder="1" applyAlignment="1">
      <alignment horizontal="center" vertical="center" wrapText="1"/>
    </xf>
    <xf numFmtId="0" fontId="82" fillId="40" borderId="230" xfId="0" applyFont="1" applyFill="1" applyBorder="1" applyAlignment="1">
      <alignment horizontal="center" vertical="center" wrapText="1"/>
    </xf>
    <xf numFmtId="0" fontId="2" fillId="36" borderId="2" xfId="0" applyFont="1" applyFill="1" applyBorder="1" applyAlignment="1">
      <alignment horizontal="center" vertical="center" shrinkToFit="1"/>
    </xf>
    <xf numFmtId="0" fontId="2" fillId="36" borderId="29" xfId="0" applyFont="1" applyFill="1" applyBorder="1" applyAlignment="1">
      <alignment horizontal="center" vertical="center" shrinkToFit="1"/>
    </xf>
    <xf numFmtId="0" fontId="2" fillId="36" borderId="13" xfId="0" applyFont="1" applyFill="1" applyBorder="1" applyAlignment="1">
      <alignment horizontal="center" vertical="center" shrinkToFit="1"/>
    </xf>
    <xf numFmtId="0" fontId="2" fillId="36" borderId="0" xfId="0" applyFont="1" applyFill="1" applyBorder="1" applyAlignment="1">
      <alignment horizontal="center" vertical="center" shrinkToFit="1"/>
    </xf>
    <xf numFmtId="0" fontId="2" fillId="36" borderId="16" xfId="0" applyFont="1" applyFill="1" applyBorder="1" applyAlignment="1">
      <alignment horizontal="center" vertical="center" shrinkToFit="1"/>
    </xf>
    <xf numFmtId="0" fontId="73" fillId="0" borderId="0" xfId="0" applyFont="1" applyAlignment="1">
      <alignment horizontal="center"/>
    </xf>
    <xf numFmtId="0" fontId="54" fillId="0" borderId="0" xfId="0" applyFont="1" applyAlignment="1">
      <alignment horizontal="center"/>
    </xf>
    <xf numFmtId="0" fontId="55" fillId="0" borderId="0" xfId="0" applyFont="1" applyAlignment="1">
      <alignment horizontal="center"/>
    </xf>
    <xf numFmtId="0" fontId="11" fillId="20" borderId="231" xfId="0" applyFont="1" applyFill="1" applyBorder="1" applyAlignment="1">
      <alignment horizontal="center" vertical="center" shrinkToFit="1"/>
    </xf>
    <xf numFmtId="0" fontId="11" fillId="20" borderId="232" xfId="0" applyFont="1" applyFill="1" applyBorder="1" applyAlignment="1">
      <alignment horizontal="center" vertical="center" shrinkToFit="1"/>
    </xf>
    <xf numFmtId="0" fontId="29" fillId="0" borderId="233" xfId="0" applyFont="1" applyBorder="1" applyAlignment="1">
      <alignment horizontal="center" vertical="center" shrinkToFit="1"/>
    </xf>
    <xf numFmtId="0" fontId="29" fillId="0" borderId="234" xfId="0" applyFont="1" applyBorder="1" applyAlignment="1">
      <alignment horizontal="center" vertical="center" shrinkToFit="1"/>
    </xf>
    <xf numFmtId="0" fontId="2" fillId="20" borderId="235" xfId="0" applyFont="1" applyFill="1" applyBorder="1" applyAlignment="1">
      <alignment horizontal="center" vertical="center" shrinkToFit="1"/>
    </xf>
    <xf numFmtId="0" fontId="29" fillId="0" borderId="144" xfId="0" applyFont="1" applyBorder="1" applyAlignment="1">
      <alignment horizontal="center" vertical="center" shrinkToFit="1"/>
    </xf>
    <xf numFmtId="0" fontId="23" fillId="0" borderId="0" xfId="0" applyFont="1" applyAlignment="1">
      <alignment horizontal="center"/>
    </xf>
    <xf numFmtId="0" fontId="55" fillId="0" borderId="36" xfId="0" applyFont="1" applyBorder="1" applyAlignment="1">
      <alignment horizontal="center" vertical="center"/>
    </xf>
    <xf numFmtId="0" fontId="11" fillId="0" borderId="231" xfId="0" applyFont="1" applyBorder="1" applyAlignment="1">
      <alignment horizontal="center" vertical="center" shrinkToFit="1"/>
    </xf>
    <xf numFmtId="0" fontId="11" fillId="0" borderId="232" xfId="0" applyFont="1" applyBorder="1" applyAlignment="1">
      <alignment horizontal="center" vertical="center" shrinkToFit="1"/>
    </xf>
    <xf numFmtId="0" fontId="2" fillId="0" borderId="235" xfId="0" applyFont="1" applyBorder="1" applyAlignment="1">
      <alignment horizontal="center" vertical="center" shrinkToFit="1"/>
    </xf>
    <xf numFmtId="0" fontId="90" fillId="56" borderId="236" xfId="0" applyFont="1" applyFill="1" applyBorder="1" applyAlignment="1">
      <alignment horizontal="center" vertical="center" wrapText="1"/>
    </xf>
    <xf numFmtId="0" fontId="90" fillId="56" borderId="237" xfId="0" applyFont="1" applyFill="1" applyBorder="1" applyAlignment="1">
      <alignment horizontal="center" vertical="center" wrapText="1"/>
    </xf>
    <xf numFmtId="0" fontId="60" fillId="21" borderId="16" xfId="0" applyFont="1" applyFill="1" applyBorder="1" applyAlignment="1" applyProtection="1">
      <alignment horizontal="center" vertical="center"/>
      <protection/>
    </xf>
    <xf numFmtId="0" fontId="60" fillId="0" borderId="0" xfId="0" applyFont="1" applyBorder="1" applyAlignment="1">
      <alignment horizontal="right" vertical="center" shrinkToFit="1"/>
    </xf>
    <xf numFmtId="0" fontId="25" fillId="0" borderId="225" xfId="0" applyFont="1" applyBorder="1" applyAlignment="1">
      <alignment horizontal="center" vertical="center" shrinkToFit="1"/>
    </xf>
    <xf numFmtId="0" fontId="25" fillId="0" borderId="226" xfId="0" applyFont="1" applyBorder="1" applyAlignment="1">
      <alignment horizontal="center" vertical="center" shrinkToFit="1"/>
    </xf>
    <xf numFmtId="0" fontId="25" fillId="0" borderId="227" xfId="0" applyFont="1" applyBorder="1" applyAlignment="1">
      <alignment horizontal="center" vertical="center"/>
    </xf>
    <xf numFmtId="0" fontId="25" fillId="0" borderId="228" xfId="0" applyFont="1" applyBorder="1" applyAlignment="1">
      <alignment horizontal="center" vertical="center"/>
    </xf>
    <xf numFmtId="0" fontId="25" fillId="0" borderId="229" xfId="0" applyFont="1" applyBorder="1" applyAlignment="1">
      <alignment horizontal="center" vertical="center"/>
    </xf>
    <xf numFmtId="0" fontId="15" fillId="0" borderId="106" xfId="0" applyFont="1" applyBorder="1" applyAlignment="1">
      <alignment horizontal="center" vertical="center"/>
    </xf>
    <xf numFmtId="0" fontId="15" fillId="0" borderId="107"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85" fillId="0" borderId="87" xfId="0" applyFont="1" applyBorder="1" applyAlignment="1" applyProtection="1">
      <alignment horizontal="center" vertical="center" shrinkToFit="1"/>
      <protection/>
    </xf>
    <xf numFmtId="0" fontId="85" fillId="0" borderId="92" xfId="0" applyFont="1" applyBorder="1" applyAlignment="1" applyProtection="1">
      <alignment horizontal="center" vertical="center" shrinkToFit="1"/>
      <protection/>
    </xf>
    <xf numFmtId="0" fontId="85" fillId="0" borderId="238" xfId="0" applyFont="1" applyBorder="1" applyAlignment="1" applyProtection="1">
      <alignment horizontal="center" vertical="center" shrinkToFit="1"/>
      <protection/>
    </xf>
    <xf numFmtId="0" fontId="41" fillId="0" borderId="89" xfId="0" applyFont="1" applyBorder="1" applyAlignment="1" applyProtection="1">
      <alignment horizontal="left" vertical="center" indent="1" shrinkToFit="1"/>
      <protection/>
    </xf>
    <xf numFmtId="0" fontId="41" fillId="0" borderId="55" xfId="0" applyFont="1" applyBorder="1" applyAlignment="1" applyProtection="1">
      <alignment horizontal="left" vertical="center" indent="1" shrinkToFit="1"/>
      <protection/>
    </xf>
    <xf numFmtId="0" fontId="41" fillId="0" borderId="64" xfId="0" applyFont="1" applyBorder="1" applyAlignment="1" applyProtection="1">
      <alignment horizontal="center" vertical="center" wrapText="1"/>
      <protection/>
    </xf>
    <xf numFmtId="0" fontId="128" fillId="0" borderId="0" xfId="0" applyNumberFormat="1" applyFont="1" applyAlignment="1" applyProtection="1">
      <alignment horizontal="center" vertical="center" shrinkToFit="1"/>
      <protection/>
    </xf>
    <xf numFmtId="0" fontId="150" fillId="0" borderId="36" xfId="0" applyNumberFormat="1" applyFont="1" applyFill="1" applyBorder="1" applyAlignment="1" applyProtection="1">
      <alignment horizontal="center" vertical="center" shrinkToFit="1"/>
      <protection/>
    </xf>
    <xf numFmtId="0" fontId="149" fillId="0" borderId="0" xfId="0" applyNumberFormat="1" applyFont="1" applyAlignment="1" applyProtection="1">
      <alignment horizontal="center" vertical="center" shrinkToFit="1"/>
      <protection/>
    </xf>
    <xf numFmtId="0" fontId="48" fillId="0" borderId="114" xfId="0" applyFont="1" applyBorder="1" applyAlignment="1" applyProtection="1">
      <alignment horizontal="center" vertical="center" wrapText="1"/>
      <protection/>
    </xf>
    <xf numFmtId="0" fontId="48" fillId="0" borderId="115" xfId="0" applyFont="1" applyBorder="1" applyAlignment="1" applyProtection="1">
      <alignment horizontal="center" vertical="center" wrapText="1"/>
      <protection/>
    </xf>
    <xf numFmtId="0" fontId="48" fillId="0" borderId="88" xfId="0" applyFont="1" applyBorder="1" applyAlignment="1" applyProtection="1">
      <alignment horizontal="center" vertical="center" wrapText="1"/>
      <protection/>
    </xf>
    <xf numFmtId="0" fontId="48" fillId="0" borderId="64" xfId="0" applyFont="1" applyBorder="1" applyAlignment="1" applyProtection="1">
      <alignment horizontal="center" vertical="center" wrapText="1"/>
      <protection/>
    </xf>
    <xf numFmtId="0" fontId="48" fillId="0" borderId="82" xfId="0" applyFont="1" applyBorder="1" applyAlignment="1" applyProtection="1">
      <alignment horizontal="center" vertical="center" wrapText="1"/>
      <protection/>
    </xf>
    <xf numFmtId="0" fontId="48" fillId="0" borderId="80" xfId="0" applyFont="1" applyBorder="1" applyAlignment="1" applyProtection="1">
      <alignment horizontal="center" vertical="center" wrapText="1"/>
      <protection/>
    </xf>
    <xf numFmtId="0" fontId="137" fillId="0" borderId="0" xfId="0" applyFont="1" applyAlignment="1" applyProtection="1">
      <alignment horizontal="left" vertical="center" shrinkToFit="1"/>
      <protection/>
    </xf>
    <xf numFmtId="0" fontId="137" fillId="0" borderId="0" xfId="0" applyFont="1" applyAlignment="1" applyProtection="1">
      <alignment horizontal="center" vertical="center" shrinkToFit="1"/>
      <protection/>
    </xf>
    <xf numFmtId="0" fontId="85" fillId="0" borderId="75" xfId="0" applyFont="1" applyBorder="1" applyAlignment="1" applyProtection="1">
      <alignment horizontal="center" vertical="center" shrinkToFit="1"/>
      <protection/>
    </xf>
    <xf numFmtId="0" fontId="41" fillId="0" borderId="80" xfId="0" applyFont="1" applyBorder="1" applyAlignment="1" applyProtection="1">
      <alignment horizontal="center" vertical="center" shrinkToFit="1"/>
      <protection/>
    </xf>
    <xf numFmtId="0" fontId="41" fillId="0" borderId="81" xfId="0" applyFont="1" applyBorder="1" applyAlignment="1" applyProtection="1">
      <alignment horizontal="center" vertical="center" shrinkToFit="1"/>
      <protection/>
    </xf>
    <xf numFmtId="0" fontId="41" fillId="0" borderId="64" xfId="0" applyFont="1" applyBorder="1" applyAlignment="1" applyProtection="1">
      <alignment horizontal="center" vertical="center" shrinkToFit="1"/>
      <protection/>
    </xf>
    <xf numFmtId="0" fontId="41" fillId="0" borderId="65" xfId="0" applyFont="1" applyBorder="1" applyAlignment="1" applyProtection="1">
      <alignment horizontal="center" vertical="center" shrinkToFit="1"/>
      <protection/>
    </xf>
    <xf numFmtId="0" fontId="41" fillId="0" borderId="0" xfId="0" applyFont="1" applyAlignment="1" applyProtection="1">
      <alignment horizontal="center" vertical="top" shrinkToFit="1"/>
      <protection/>
    </xf>
    <xf numFmtId="0" fontId="60" fillId="0" borderId="0" xfId="0" applyFont="1" applyAlignment="1" applyProtection="1">
      <alignment horizontal="right" vertical="center" shrinkToFit="1"/>
      <protection/>
    </xf>
    <xf numFmtId="0" fontId="48" fillId="0" borderId="81" xfId="0" applyFont="1" applyBorder="1" applyAlignment="1" applyProtection="1">
      <alignment horizontal="center" vertical="center" wrapText="1"/>
      <protection/>
    </xf>
    <xf numFmtId="0" fontId="42" fillId="0" borderId="17" xfId="0" applyFont="1" applyBorder="1" applyAlignment="1" applyProtection="1">
      <alignment horizontal="center" vertical="center" shrinkToFit="1"/>
      <protection/>
    </xf>
    <xf numFmtId="0" fontId="42" fillId="0" borderId="235" xfId="0" applyFont="1" applyBorder="1" applyAlignment="1" applyProtection="1">
      <alignment horizontal="center" vertical="center" shrinkToFit="1"/>
      <protection/>
    </xf>
    <xf numFmtId="0" fontId="108" fillId="0" borderId="0" xfId="0" applyNumberFormat="1" applyFont="1" applyAlignment="1" applyProtection="1">
      <alignment horizontal="center" vertical="center" shrinkToFit="1"/>
      <protection/>
    </xf>
    <xf numFmtId="176" fontId="148" fillId="0" borderId="55" xfId="0" applyNumberFormat="1" applyFont="1" applyBorder="1" applyAlignment="1" applyProtection="1">
      <alignment horizontal="left" vertical="center" shrinkToFit="1"/>
      <protection/>
    </xf>
    <xf numFmtId="176" fontId="148" fillId="0" borderId="93" xfId="0" applyNumberFormat="1" applyFont="1" applyBorder="1" applyAlignment="1" applyProtection="1">
      <alignment horizontal="left" vertical="center" shrinkToFit="1"/>
      <protection/>
    </xf>
    <xf numFmtId="0" fontId="157" fillId="0" borderId="0" xfId="0" applyNumberFormat="1" applyFont="1" applyAlignment="1" applyProtection="1">
      <alignment horizontal="right"/>
      <protection/>
    </xf>
    <xf numFmtId="0" fontId="133" fillId="0" borderId="0" xfId="0" applyNumberFormat="1" applyFont="1" applyAlignment="1" applyProtection="1">
      <alignment horizontal="center" vertical="center" shrinkToFit="1"/>
      <protection/>
    </xf>
    <xf numFmtId="0" fontId="42" fillId="0" borderId="87" xfId="0" applyFont="1" applyBorder="1" applyAlignment="1" applyProtection="1">
      <alignment horizontal="center" vertical="center" shrinkToFit="1"/>
      <protection/>
    </xf>
    <xf numFmtId="0" fontId="42" fillId="0" borderId="92" xfId="0" applyFont="1" applyBorder="1" applyAlignment="1" applyProtection="1">
      <alignment horizontal="center" vertical="center" shrinkToFit="1"/>
      <protection/>
    </xf>
    <xf numFmtId="0" fontId="42" fillId="0" borderId="238" xfId="0" applyFont="1" applyBorder="1" applyAlignment="1" applyProtection="1">
      <alignment horizontal="center" vertical="center" shrinkToFit="1"/>
      <protection/>
    </xf>
    <xf numFmtId="0" fontId="42" fillId="0" borderId="87" xfId="0" applyNumberFormat="1" applyFont="1" applyBorder="1" applyAlignment="1" applyProtection="1">
      <alignment horizontal="center" vertical="center" shrinkToFit="1"/>
      <protection/>
    </xf>
    <xf numFmtId="0" fontId="42" fillId="0" borderId="92" xfId="0" applyNumberFormat="1" applyFont="1" applyBorder="1" applyAlignment="1" applyProtection="1">
      <alignment horizontal="center" vertical="center" shrinkToFit="1"/>
      <protection/>
    </xf>
    <xf numFmtId="0" fontId="42" fillId="0" borderId="75" xfId="0" applyNumberFormat="1" applyFont="1" applyBorder="1" applyAlignment="1" applyProtection="1">
      <alignment horizontal="center" vertical="center" shrinkToFit="1"/>
      <protection/>
    </xf>
    <xf numFmtId="0" fontId="42" fillId="0" borderId="75" xfId="0" applyFont="1" applyBorder="1" applyAlignment="1" applyProtection="1">
      <alignment horizontal="center" vertical="center" shrinkToFit="1"/>
      <protection/>
    </xf>
    <xf numFmtId="49" fontId="42" fillId="0" borderId="239" xfId="0" applyNumberFormat="1" applyFont="1" applyBorder="1" applyAlignment="1" applyProtection="1">
      <alignment horizontal="center" vertical="center" shrinkToFit="1"/>
      <protection/>
    </xf>
    <xf numFmtId="49" fontId="42" fillId="0" borderId="235" xfId="0" applyNumberFormat="1" applyFont="1" applyBorder="1" applyAlignment="1" applyProtection="1">
      <alignment horizontal="center" vertical="center" shrinkToFit="1"/>
      <protection/>
    </xf>
    <xf numFmtId="49" fontId="42" fillId="0" borderId="44" xfId="0" applyNumberFormat="1" applyFont="1" applyBorder="1" applyAlignment="1" applyProtection="1">
      <alignment horizontal="center" vertical="center" shrinkToFit="1"/>
      <protection/>
    </xf>
    <xf numFmtId="49" fontId="42" fillId="0" borderId="17" xfId="0" applyNumberFormat="1" applyFont="1" applyBorder="1" applyAlignment="1" applyProtection="1">
      <alignment horizontal="center" vertical="center" shrinkToFit="1"/>
      <protection/>
    </xf>
    <xf numFmtId="49" fontId="42" fillId="0" borderId="240" xfId="0" applyNumberFormat="1" applyFont="1" applyBorder="1" applyAlignment="1" applyProtection="1">
      <alignment horizontal="center" vertical="center" shrinkToFit="1"/>
      <protection/>
    </xf>
    <xf numFmtId="49" fontId="42" fillId="0" borderId="64" xfId="0" applyNumberFormat="1" applyFont="1" applyBorder="1" applyAlignment="1" applyProtection="1">
      <alignment horizontal="center" vertical="center" shrinkToFit="1"/>
      <protection/>
    </xf>
    <xf numFmtId="0" fontId="42" fillId="0" borderId="241" xfId="0" applyFont="1" applyBorder="1" applyAlignment="1" applyProtection="1">
      <alignment horizontal="center" vertical="center" shrinkToFit="1"/>
      <protection/>
    </xf>
    <xf numFmtId="0" fontId="42" fillId="0" borderId="107" xfId="0" applyFont="1" applyBorder="1" applyAlignment="1" applyProtection="1">
      <alignment horizontal="center" vertical="center" shrinkToFit="1"/>
      <protection/>
    </xf>
    <xf numFmtId="0" fontId="42" fillId="0" borderId="242" xfId="0" applyFont="1" applyBorder="1" applyAlignment="1" applyProtection="1">
      <alignment horizontal="center" vertical="center" shrinkToFit="1"/>
      <protection/>
    </xf>
    <xf numFmtId="0" fontId="42" fillId="0" borderId="60" xfId="0" applyFont="1" applyBorder="1" applyAlignment="1" applyProtection="1">
      <alignment horizontal="center" vertical="center" shrinkToFit="1"/>
      <protection/>
    </xf>
    <xf numFmtId="0" fontId="42" fillId="0" borderId="0" xfId="0" applyFont="1" applyBorder="1" applyAlignment="1" applyProtection="1">
      <alignment horizontal="center" vertical="center" shrinkToFit="1"/>
      <protection/>
    </xf>
    <xf numFmtId="0" fontId="42" fillId="0" borderId="243" xfId="0" applyFont="1" applyBorder="1" applyAlignment="1" applyProtection="1">
      <alignment horizontal="center" vertical="center" shrinkToFit="1"/>
      <protection/>
    </xf>
    <xf numFmtId="0" fontId="42" fillId="0" borderId="244" xfId="0" applyFont="1" applyBorder="1" applyAlignment="1" applyProtection="1">
      <alignment horizontal="center" vertical="center" shrinkToFit="1"/>
      <protection/>
    </xf>
    <xf numFmtId="0" fontId="42" fillId="0" borderId="16" xfId="0" applyFont="1" applyBorder="1" applyAlignment="1" applyProtection="1">
      <alignment horizontal="center" vertical="center" shrinkToFit="1"/>
      <protection/>
    </xf>
    <xf numFmtId="0" fontId="42" fillId="0" borderId="245" xfId="0" applyFont="1" applyBorder="1" applyAlignment="1" applyProtection="1">
      <alignment horizontal="center" vertical="center" shrinkToFit="1"/>
      <protection/>
    </xf>
    <xf numFmtId="0" fontId="66" fillId="0" borderId="87" xfId="0" applyFont="1" applyBorder="1" applyAlignment="1" applyProtection="1">
      <alignment horizontal="center" vertical="center" shrinkToFit="1"/>
      <protection/>
    </xf>
    <xf numFmtId="0" fontId="66" fillId="0" borderId="92" xfId="0" applyFont="1" applyBorder="1" applyAlignment="1" applyProtection="1">
      <alignment horizontal="center" vertical="center" shrinkToFit="1"/>
      <protection/>
    </xf>
    <xf numFmtId="0" fontId="66" fillId="0" borderId="75" xfId="0" applyFont="1" applyBorder="1" applyAlignment="1" applyProtection="1">
      <alignment horizontal="center" vertical="center" shrinkToFit="1"/>
      <protection/>
    </xf>
    <xf numFmtId="0" fontId="119" fillId="0" borderId="89" xfId="0" applyFont="1" applyBorder="1" applyAlignment="1" applyProtection="1">
      <alignment horizontal="center" vertical="center" wrapText="1"/>
      <protection locked="0"/>
    </xf>
    <xf numFmtId="0" fontId="119" fillId="0" borderId="55" xfId="0" applyFont="1" applyBorder="1" applyAlignment="1" applyProtection="1">
      <alignment horizontal="center" vertical="center" wrapText="1"/>
      <protection locked="0"/>
    </xf>
    <xf numFmtId="0" fontId="119" fillId="0" borderId="87" xfId="0" applyFont="1" applyBorder="1" applyAlignment="1" applyProtection="1">
      <alignment horizontal="center" vertical="center" shrinkToFit="1"/>
      <protection locked="0"/>
    </xf>
    <xf numFmtId="0" fontId="119" fillId="0" borderId="92" xfId="0" applyFont="1" applyBorder="1" applyAlignment="1" applyProtection="1">
      <alignment horizontal="center" vertical="center" shrinkToFit="1"/>
      <protection locked="0"/>
    </xf>
    <xf numFmtId="0" fontId="119" fillId="0" borderId="238" xfId="0" applyFont="1" applyBorder="1" applyAlignment="1" applyProtection="1">
      <alignment horizontal="center" vertical="center" shrinkToFit="1"/>
      <protection locked="0"/>
    </xf>
    <xf numFmtId="0" fontId="74" fillId="0" borderId="87" xfId="0" applyFont="1" applyBorder="1" applyAlignment="1" applyProtection="1">
      <alignment horizontal="center" vertical="center" shrinkToFit="1"/>
      <protection locked="0"/>
    </xf>
    <xf numFmtId="0" fontId="74" fillId="0" borderId="92" xfId="0" applyFont="1" applyBorder="1" applyAlignment="1" applyProtection="1">
      <alignment horizontal="center" vertical="center" shrinkToFit="1"/>
      <protection locked="0"/>
    </xf>
    <xf numFmtId="0" fontId="74" fillId="0" borderId="75" xfId="0" applyFont="1" applyBorder="1" applyAlignment="1" applyProtection="1">
      <alignment horizontal="center" vertical="center" shrinkToFit="1"/>
      <protection locked="0"/>
    </xf>
    <xf numFmtId="0" fontId="66" fillId="0" borderId="87" xfId="0" applyFont="1" applyBorder="1" applyAlignment="1" applyProtection="1">
      <alignment horizontal="center" vertical="center" shrinkToFit="1"/>
      <protection locked="0"/>
    </xf>
    <xf numFmtId="0" fontId="66" fillId="0" borderId="92" xfId="0" applyFont="1" applyBorder="1" applyAlignment="1" applyProtection="1">
      <alignment horizontal="center" vertical="center" shrinkToFit="1"/>
      <protection locked="0"/>
    </xf>
    <xf numFmtId="0" fontId="66" fillId="0" borderId="238" xfId="0" applyFont="1" applyBorder="1" applyAlignment="1" applyProtection="1">
      <alignment horizontal="center" vertical="center" shrinkToFit="1"/>
      <protection locked="0"/>
    </xf>
    <xf numFmtId="0" fontId="66" fillId="0" borderId="85" xfId="0" applyFont="1" applyBorder="1" applyAlignment="1" applyProtection="1">
      <alignment horizontal="center" vertical="center" shrinkToFit="1"/>
      <protection locked="0"/>
    </xf>
    <xf numFmtId="0" fontId="66" fillId="0" borderId="90" xfId="0" applyFont="1" applyBorder="1" applyAlignment="1" applyProtection="1">
      <alignment horizontal="center" vertical="center" shrinkToFit="1"/>
      <protection locked="0"/>
    </xf>
    <xf numFmtId="0" fontId="66" fillId="0" borderId="71" xfId="0" applyFont="1" applyBorder="1" applyAlignment="1" applyProtection="1">
      <alignment horizontal="center" vertical="center" shrinkToFit="1"/>
      <protection locked="0"/>
    </xf>
    <xf numFmtId="0" fontId="75" fillId="0" borderId="87" xfId="0" applyFont="1" applyBorder="1" applyAlignment="1" applyProtection="1">
      <alignment horizontal="center" vertical="center" wrapText="1"/>
      <protection/>
    </xf>
    <xf numFmtId="0" fontId="75" fillId="0" borderId="92" xfId="0" applyFont="1" applyBorder="1" applyAlignment="1" applyProtection="1">
      <alignment horizontal="center" vertical="center" wrapText="1"/>
      <protection/>
    </xf>
    <xf numFmtId="49" fontId="147" fillId="0" borderId="90" xfId="0" applyNumberFormat="1" applyFont="1" applyFill="1" applyBorder="1" applyAlignment="1" applyProtection="1">
      <alignment horizontal="center" shrinkToFit="1"/>
      <protection/>
    </xf>
    <xf numFmtId="0" fontId="279" fillId="44" borderId="0" xfId="0" applyFont="1" applyFill="1" applyBorder="1" applyAlignment="1">
      <alignment horizontal="center" vertical="center" shrinkToFit="1"/>
    </xf>
    <xf numFmtId="0" fontId="42" fillId="0" borderId="115" xfId="0" applyFont="1" applyBorder="1" applyAlignment="1" applyProtection="1">
      <alignment horizontal="center" vertical="center" wrapText="1"/>
      <protection/>
    </xf>
    <xf numFmtId="0" fontId="42" fillId="0" borderId="246" xfId="0" applyFont="1" applyBorder="1" applyAlignment="1" applyProtection="1">
      <alignment horizontal="center" vertical="center" wrapText="1"/>
      <protection/>
    </xf>
    <xf numFmtId="0" fontId="42" fillId="0" borderId="82" xfId="0" applyFont="1" applyBorder="1" applyAlignment="1" applyProtection="1">
      <alignment horizontal="center" vertical="center" wrapText="1"/>
      <protection/>
    </xf>
    <xf numFmtId="0" fontId="137" fillId="0" borderId="233" xfId="0" applyFont="1" applyBorder="1" applyAlignment="1" applyProtection="1">
      <alignment horizontal="right" vertical="center" shrinkToFit="1"/>
      <protection locked="0"/>
    </xf>
    <xf numFmtId="0" fontId="137" fillId="0" borderId="146" xfId="0" applyFont="1" applyBorder="1" applyAlignment="1" applyProtection="1">
      <alignment horizontal="right" vertical="center" shrinkToFit="1"/>
      <protection locked="0"/>
    </xf>
    <xf numFmtId="0" fontId="137" fillId="0" borderId="146" xfId="0" applyFont="1" applyBorder="1" applyAlignment="1" applyProtection="1">
      <alignment horizontal="left" vertical="center" shrinkToFit="1"/>
      <protection locked="0"/>
    </xf>
    <xf numFmtId="0" fontId="137" fillId="0" borderId="234" xfId="0" applyFont="1" applyBorder="1" applyAlignment="1" applyProtection="1">
      <alignment horizontal="left" vertical="center" shrinkToFit="1"/>
      <protection locked="0"/>
    </xf>
    <xf numFmtId="0" fontId="66" fillId="0" borderId="238" xfId="0" applyFont="1" applyBorder="1" applyAlignment="1" applyProtection="1">
      <alignment horizontal="center" vertical="center" shrinkToFit="1"/>
      <protection/>
    </xf>
    <xf numFmtId="0" fontId="42" fillId="0" borderId="64" xfId="0" applyFont="1" applyBorder="1" applyAlignment="1" applyProtection="1">
      <alignment horizontal="center" vertical="center" shrinkToFit="1"/>
      <protection/>
    </xf>
    <xf numFmtId="0" fontId="47" fillId="0" borderId="89" xfId="0" applyFont="1" applyBorder="1" applyAlignment="1" applyProtection="1">
      <alignment horizontal="center" vertical="center" wrapText="1"/>
      <protection/>
    </xf>
    <xf numFmtId="0" fontId="47" fillId="0" borderId="55" xfId="0" applyFont="1" applyBorder="1" applyAlignment="1" applyProtection="1">
      <alignment horizontal="center" vertical="center" wrapText="1"/>
      <protection/>
    </xf>
    <xf numFmtId="0" fontId="47" fillId="0" borderId="57" xfId="0" applyFont="1" applyBorder="1" applyAlignment="1" applyProtection="1">
      <alignment horizontal="center" vertical="center" wrapText="1"/>
      <protection/>
    </xf>
    <xf numFmtId="0" fontId="42" fillId="0" borderId="144" xfId="0" applyFont="1" applyBorder="1" applyAlignment="1" applyProtection="1">
      <alignment horizontal="center" vertical="center" shrinkToFit="1"/>
      <protection/>
    </xf>
    <xf numFmtId="0" fontId="78" fillId="0" borderId="0" xfId="0" applyFont="1" applyAlignment="1" applyProtection="1">
      <alignment horizontal="center" vertical="center" shrinkToFit="1"/>
      <protection/>
    </xf>
    <xf numFmtId="0" fontId="334" fillId="55" borderId="0" xfId="51" applyFont="1" applyFill="1" applyAlignment="1" applyProtection="1">
      <alignment horizontal="center" vertical="center" textRotation="255" shrinkToFit="1"/>
      <protection/>
    </xf>
    <xf numFmtId="0" fontId="74" fillId="0" borderId="231" xfId="0" applyFont="1" applyBorder="1" applyAlignment="1" applyProtection="1">
      <alignment horizontal="center" vertical="center" shrinkToFit="1"/>
      <protection/>
    </xf>
    <xf numFmtId="0" fontId="74" fillId="0" borderId="247" xfId="0" applyFont="1" applyBorder="1" applyAlignment="1" applyProtection="1">
      <alignment horizontal="center" vertical="center" shrinkToFit="1"/>
      <protection/>
    </xf>
    <xf numFmtId="49" fontId="80" fillId="0" borderId="0" xfId="0" applyNumberFormat="1" applyFont="1" applyFill="1" applyBorder="1" applyAlignment="1" applyProtection="1">
      <alignment horizontal="center" vertical="center" shrinkToFit="1"/>
      <protection/>
    </xf>
    <xf numFmtId="49" fontId="80" fillId="0" borderId="243" xfId="0" applyNumberFormat="1" applyFont="1" applyFill="1" applyBorder="1" applyAlignment="1" applyProtection="1">
      <alignment horizontal="center" vertical="center" shrinkToFit="1"/>
      <protection/>
    </xf>
    <xf numFmtId="0" fontId="335" fillId="55" borderId="0" xfId="51" applyFont="1" applyFill="1" applyAlignment="1" applyProtection="1">
      <alignment horizontal="center" vertical="center" textRotation="255"/>
      <protection/>
    </xf>
    <xf numFmtId="0" fontId="135" fillId="0" borderId="0" xfId="0" applyFont="1" applyAlignment="1" applyProtection="1">
      <alignment horizontal="center" shrinkToFit="1"/>
      <protection/>
    </xf>
    <xf numFmtId="0" fontId="48" fillId="0" borderId="0" xfId="0" applyFont="1" applyAlignment="1" applyProtection="1">
      <alignment horizontal="center" shrinkToFit="1"/>
      <protection/>
    </xf>
    <xf numFmtId="49" fontId="45" fillId="0" borderId="17" xfId="0" applyNumberFormat="1" applyFont="1" applyFill="1" applyBorder="1" applyAlignment="1" applyProtection="1">
      <alignment horizontal="center" vertical="center" shrinkToFit="1"/>
      <protection locked="0"/>
    </xf>
    <xf numFmtId="0" fontId="42" fillId="0" borderId="248" xfId="0" applyFont="1" applyBorder="1" applyAlignment="1" applyProtection="1">
      <alignment horizontal="center" vertical="center" shrinkToFit="1"/>
      <protection/>
    </xf>
    <xf numFmtId="0" fontId="42" fillId="0" borderId="13" xfId="0" applyFont="1" applyBorder="1" applyAlignment="1" applyProtection="1">
      <alignment horizontal="center" vertical="center" shrinkToFit="1"/>
      <protection/>
    </xf>
    <xf numFmtId="0" fontId="42" fillId="0" borderId="249" xfId="0" applyFont="1" applyBorder="1" applyAlignment="1" applyProtection="1">
      <alignment horizontal="center" vertical="center" shrinkToFit="1"/>
      <protection/>
    </xf>
    <xf numFmtId="0" fontId="42" fillId="0" borderId="250" xfId="0" applyFont="1" applyBorder="1" applyAlignment="1" applyProtection="1">
      <alignment horizontal="center" vertical="center" shrinkToFit="1"/>
      <protection/>
    </xf>
    <xf numFmtId="0" fontId="42" fillId="0" borderId="36" xfId="0" applyFont="1" applyBorder="1" applyAlignment="1" applyProtection="1">
      <alignment horizontal="center" vertical="center" shrinkToFit="1"/>
      <protection/>
    </xf>
    <xf numFmtId="0" fontId="42" fillId="0" borderId="251" xfId="0" applyFont="1" applyBorder="1" applyAlignment="1" applyProtection="1">
      <alignment horizontal="center" vertical="center" shrinkToFit="1"/>
      <protection/>
    </xf>
    <xf numFmtId="0" fontId="42" fillId="0" borderId="80" xfId="0" applyFont="1" applyBorder="1" applyAlignment="1" applyProtection="1">
      <alignment horizontal="center" vertical="center" shrinkToFit="1"/>
      <protection/>
    </xf>
    <xf numFmtId="49" fontId="42" fillId="0" borderId="252" xfId="0" applyNumberFormat="1" applyFont="1" applyBorder="1" applyAlignment="1" applyProtection="1">
      <alignment horizontal="center" vertical="center" shrinkToFit="1"/>
      <protection/>
    </xf>
    <xf numFmtId="49" fontId="42" fillId="0" borderId="80" xfId="0" applyNumberFormat="1" applyFont="1" applyBorder="1" applyAlignment="1" applyProtection="1">
      <alignment horizontal="center" vertical="center" shrinkToFit="1"/>
      <protection/>
    </xf>
    <xf numFmtId="49" fontId="42" fillId="0" borderId="150" xfId="0" applyNumberFormat="1" applyFont="1" applyBorder="1" applyAlignment="1" applyProtection="1">
      <alignment horizontal="center" vertical="center" shrinkToFit="1"/>
      <protection/>
    </xf>
    <xf numFmtId="49" fontId="42" fillId="0" borderId="144" xfId="0" applyNumberFormat="1" applyFont="1" applyBorder="1" applyAlignment="1" applyProtection="1">
      <alignment horizontal="center" vertical="center" shrinkToFit="1"/>
      <protection/>
    </xf>
    <xf numFmtId="0" fontId="41" fillId="0" borderId="92" xfId="0" applyFont="1" applyFill="1" applyBorder="1" applyAlignment="1" applyProtection="1">
      <alignment horizontal="center" vertical="center" shrinkToFit="1"/>
      <protection/>
    </xf>
    <xf numFmtId="0" fontId="41" fillId="0" borderId="238" xfId="0" applyFont="1" applyFill="1" applyBorder="1" applyAlignment="1" applyProtection="1">
      <alignment horizontal="center" vertical="center" shrinkToFit="1"/>
      <protection/>
    </xf>
    <xf numFmtId="185" fontId="44" fillId="0" borderId="87" xfId="0" applyNumberFormat="1" applyFont="1" applyBorder="1" applyAlignment="1">
      <alignment horizontal="center" vertical="center" shrinkToFit="1"/>
    </xf>
    <xf numFmtId="185" fontId="44" fillId="0" borderId="92" xfId="0" applyNumberFormat="1" applyFont="1" applyBorder="1" applyAlignment="1">
      <alignment horizontal="center" vertical="center" shrinkToFit="1"/>
    </xf>
    <xf numFmtId="185" fontId="44" fillId="0" borderId="75" xfId="0" applyNumberFormat="1" applyFont="1" applyBorder="1" applyAlignment="1">
      <alignment horizontal="center" vertical="center" shrinkToFit="1"/>
    </xf>
    <xf numFmtId="0" fontId="44" fillId="0" borderId="87" xfId="0" applyNumberFormat="1" applyFont="1" applyBorder="1" applyAlignment="1">
      <alignment horizontal="center" vertical="center" shrinkToFit="1"/>
    </xf>
    <xf numFmtId="0" fontId="44" fillId="0" borderId="92" xfId="0" applyNumberFormat="1" applyFont="1" applyBorder="1" applyAlignment="1">
      <alignment horizontal="center" vertical="center" shrinkToFit="1"/>
    </xf>
    <xf numFmtId="0" fontId="44" fillId="0" borderId="75" xfId="0" applyNumberFormat="1" applyFont="1" applyBorder="1" applyAlignment="1">
      <alignment horizontal="center" vertical="center" shrinkToFit="1"/>
    </xf>
    <xf numFmtId="0" fontId="41" fillId="0" borderId="87" xfId="0" applyNumberFormat="1" applyFont="1" applyBorder="1" applyAlignment="1">
      <alignment horizontal="center" vertical="center" shrinkToFit="1"/>
    </xf>
    <xf numFmtId="0" fontId="41" fillId="0" borderId="92" xfId="0" applyNumberFormat="1" applyFont="1" applyBorder="1" applyAlignment="1">
      <alignment horizontal="center" vertical="center" shrinkToFit="1"/>
    </xf>
    <xf numFmtId="0" fontId="41" fillId="0" borderId="75" xfId="0" applyNumberFormat="1" applyFont="1" applyBorder="1" applyAlignment="1">
      <alignment horizontal="center" vertical="center" shrinkToFit="1"/>
    </xf>
    <xf numFmtId="0" fontId="48" fillId="0" borderId="0" xfId="0" applyFont="1" applyBorder="1" applyAlignment="1">
      <alignment horizontal="center" vertical="center"/>
    </xf>
    <xf numFmtId="0" fontId="148" fillId="0" borderId="0" xfId="0" applyFont="1" applyBorder="1" applyAlignment="1">
      <alignment horizontal="center"/>
    </xf>
    <xf numFmtId="0" fontId="148" fillId="0" borderId="0" xfId="0" applyFont="1" applyBorder="1" applyAlignment="1">
      <alignment horizontal="left"/>
    </xf>
    <xf numFmtId="0" fontId="41" fillId="0" borderId="142" xfId="0" applyFont="1" applyFill="1" applyBorder="1" applyAlignment="1" applyProtection="1">
      <alignment horizontal="center" vertical="center" shrinkToFit="1"/>
      <protection/>
    </xf>
    <xf numFmtId="0" fontId="41" fillId="0" borderId="253" xfId="0" applyFont="1" applyFill="1" applyBorder="1" applyAlignment="1" applyProtection="1">
      <alignment horizontal="center" vertical="center" shrinkToFit="1"/>
      <protection/>
    </xf>
    <xf numFmtId="0" fontId="41" fillId="0" borderId="254" xfId="0" applyNumberFormat="1" applyFont="1" applyBorder="1" applyAlignment="1">
      <alignment horizontal="center" vertical="center" shrinkToFit="1"/>
    </xf>
    <xf numFmtId="0" fontId="41" fillId="0" borderId="142" xfId="0" applyNumberFormat="1" applyFont="1" applyBorder="1" applyAlignment="1">
      <alignment horizontal="center" vertical="center" shrinkToFit="1"/>
    </xf>
    <xf numFmtId="0" fontId="41" fillId="0" borderId="255" xfId="0" applyNumberFormat="1" applyFont="1" applyBorder="1" applyAlignment="1">
      <alignment horizontal="center" vertical="center" shrinkToFit="1"/>
    </xf>
    <xf numFmtId="0" fontId="44" fillId="0" borderId="254" xfId="0" applyNumberFormat="1" applyFont="1" applyBorder="1" applyAlignment="1">
      <alignment horizontal="center" vertical="center" shrinkToFit="1"/>
    </xf>
    <xf numFmtId="0" fontId="44" fillId="0" borderId="142" xfId="0" applyNumberFormat="1" applyFont="1" applyBorder="1" applyAlignment="1">
      <alignment horizontal="center" vertical="center" shrinkToFit="1"/>
    </xf>
    <xf numFmtId="0" fontId="44" fillId="0" borderId="255" xfId="0" applyNumberFormat="1" applyFont="1" applyBorder="1" applyAlignment="1">
      <alignment horizontal="center" vertical="center" shrinkToFit="1"/>
    </xf>
    <xf numFmtId="0" fontId="41" fillId="0" borderId="90" xfId="0" applyFont="1" applyBorder="1" applyAlignment="1" applyProtection="1">
      <alignment horizontal="center" vertical="center" shrinkToFit="1"/>
      <protection locked="0"/>
    </xf>
    <xf numFmtId="0" fontId="73" fillId="0" borderId="90" xfId="0" applyFont="1" applyFill="1" applyBorder="1" applyAlignment="1" applyProtection="1">
      <alignment horizontal="center" vertical="center" shrinkToFit="1"/>
      <protection locked="0"/>
    </xf>
    <xf numFmtId="49" fontId="80" fillId="0" borderId="34" xfId="0" applyNumberFormat="1" applyFont="1" applyFill="1" applyBorder="1" applyAlignment="1">
      <alignment horizontal="left" vertical="center" indent="2"/>
    </xf>
    <xf numFmtId="49" fontId="80" fillId="0" borderId="0" xfId="0" applyNumberFormat="1" applyFont="1" applyFill="1" applyBorder="1" applyAlignment="1">
      <alignment horizontal="left" vertical="center" indent="2"/>
    </xf>
    <xf numFmtId="49" fontId="80" fillId="0" borderId="26" xfId="0" applyNumberFormat="1" applyFont="1" applyFill="1" applyBorder="1" applyAlignment="1">
      <alignment horizontal="left" vertical="center" indent="2"/>
    </xf>
    <xf numFmtId="0" fontId="56" fillId="43" borderId="256" xfId="0" applyFont="1" applyFill="1" applyBorder="1" applyAlignment="1">
      <alignment horizontal="center" vertical="center"/>
    </xf>
    <xf numFmtId="0" fontId="56" fillId="43" borderId="257" xfId="0" applyFont="1" applyFill="1" applyBorder="1" applyAlignment="1">
      <alignment horizontal="center" vertical="center"/>
    </xf>
    <xf numFmtId="0" fontId="56" fillId="43" borderId="258" xfId="0" applyFont="1" applyFill="1" applyBorder="1" applyAlignment="1">
      <alignment horizontal="center" vertical="center"/>
    </xf>
    <xf numFmtId="0" fontId="56" fillId="43" borderId="259" xfId="0" applyFont="1" applyFill="1" applyBorder="1" applyAlignment="1">
      <alignment horizontal="center" vertical="center"/>
    </xf>
    <xf numFmtId="0" fontId="56" fillId="43" borderId="96" xfId="0" applyFont="1" applyFill="1" applyBorder="1" applyAlignment="1">
      <alignment horizontal="center" vertical="center"/>
    </xf>
    <xf numFmtId="0" fontId="56" fillId="43" borderId="260" xfId="0" applyFont="1" applyFill="1" applyBorder="1" applyAlignment="1">
      <alignment horizontal="center" vertical="center"/>
    </xf>
    <xf numFmtId="0" fontId="56" fillId="43" borderId="261" xfId="0" applyFont="1" applyFill="1" applyBorder="1" applyAlignment="1" applyProtection="1">
      <alignment horizontal="center" vertical="center" shrinkToFit="1"/>
      <protection/>
    </xf>
    <xf numFmtId="0" fontId="56" fillId="43" borderId="262" xfId="0" applyFont="1" applyFill="1" applyBorder="1" applyAlignment="1" applyProtection="1">
      <alignment horizontal="center" vertical="center" shrinkToFit="1"/>
      <protection/>
    </xf>
    <xf numFmtId="0" fontId="56" fillId="43" borderId="263" xfId="0" applyFont="1" applyFill="1" applyBorder="1" applyAlignment="1" applyProtection="1">
      <alignment horizontal="center" vertical="center" shrinkToFit="1"/>
      <protection/>
    </xf>
    <xf numFmtId="0" fontId="83" fillId="0" borderId="36" xfId="0" applyNumberFormat="1" applyFont="1" applyBorder="1" applyAlignment="1">
      <alignment horizontal="center" vertical="center" shrinkToFit="1"/>
    </xf>
    <xf numFmtId="0" fontId="79" fillId="0" borderId="36" xfId="0" applyNumberFormat="1" applyFont="1" applyBorder="1" applyAlignment="1">
      <alignment horizontal="right" vertical="center"/>
    </xf>
    <xf numFmtId="0" fontId="79" fillId="0" borderId="36" xfId="0" applyNumberFormat="1" applyFont="1" applyBorder="1" applyAlignment="1">
      <alignment horizontal="left" vertical="center"/>
    </xf>
    <xf numFmtId="0" fontId="41" fillId="0" borderId="231" xfId="0" applyFont="1" applyFill="1" applyBorder="1" applyAlignment="1" applyProtection="1">
      <alignment horizontal="center" vertical="center"/>
      <protection/>
    </xf>
    <xf numFmtId="0" fontId="41" fillId="0" borderId="247" xfId="0" applyFont="1" applyFill="1" applyBorder="1" applyAlignment="1" applyProtection="1">
      <alignment horizontal="center" vertical="center"/>
      <protection/>
    </xf>
    <xf numFmtId="0" fontId="41" fillId="0" borderId="264" xfId="0" applyFont="1" applyFill="1" applyBorder="1" applyAlignment="1" applyProtection="1">
      <alignment horizontal="center" vertical="center"/>
      <protection/>
    </xf>
    <xf numFmtId="0" fontId="41" fillId="0" borderId="232" xfId="0" applyFont="1" applyFill="1" applyBorder="1" applyAlignment="1" applyProtection="1">
      <alignment horizontal="center" vertical="center"/>
      <protection/>
    </xf>
    <xf numFmtId="0" fontId="77" fillId="43" borderId="265" xfId="0" applyFont="1" applyFill="1" applyBorder="1" applyAlignment="1">
      <alignment horizontal="center" vertical="center" textRotation="255" wrapText="1"/>
    </xf>
    <xf numFmtId="0" fontId="77" fillId="43" borderId="266" xfId="0" applyFont="1" applyFill="1" applyBorder="1" applyAlignment="1">
      <alignment horizontal="center" vertical="center" textRotation="255" wrapText="1"/>
    </xf>
    <xf numFmtId="0" fontId="77" fillId="43" borderId="83" xfId="0" applyFont="1" applyFill="1" applyBorder="1" applyAlignment="1">
      <alignment horizontal="center" vertical="center" textRotation="255" wrapText="1"/>
    </xf>
    <xf numFmtId="0" fontId="56" fillId="43" borderId="89" xfId="0" applyFont="1" applyFill="1" applyBorder="1" applyAlignment="1" applyProtection="1">
      <alignment horizontal="center" vertical="center" shrinkToFit="1"/>
      <protection/>
    </xf>
    <xf numFmtId="0" fontId="56" fillId="43" borderId="57" xfId="0" applyFont="1" applyFill="1" applyBorder="1" applyAlignment="1" applyProtection="1">
      <alignment horizontal="center" vertical="center" shrinkToFit="1"/>
      <protection/>
    </xf>
    <xf numFmtId="0" fontId="49" fillId="0" borderId="0" xfId="0" applyNumberFormat="1" applyFont="1" applyAlignment="1">
      <alignment horizontal="center" vertical="center"/>
    </xf>
    <xf numFmtId="0" fontId="56" fillId="43" borderId="241" xfId="0" applyNumberFormat="1" applyFont="1" applyFill="1" applyBorder="1" applyAlignment="1">
      <alignment horizontal="center" vertical="center" wrapText="1" shrinkToFit="1"/>
    </xf>
    <xf numFmtId="0" fontId="56" fillId="43" borderId="242" xfId="0" applyNumberFormat="1" applyFont="1" applyFill="1" applyBorder="1" applyAlignment="1">
      <alignment horizontal="center" vertical="center" wrapText="1" shrinkToFit="1"/>
    </xf>
    <xf numFmtId="0" fontId="56" fillId="43" borderId="85" xfId="0" applyNumberFormat="1" applyFont="1" applyFill="1" applyBorder="1" applyAlignment="1">
      <alignment horizontal="center" vertical="center" wrapText="1" shrinkToFit="1"/>
    </xf>
    <xf numFmtId="0" fontId="56" fillId="43" borderId="71" xfId="0" applyNumberFormat="1" applyFont="1" applyFill="1" applyBorder="1" applyAlignment="1">
      <alignment horizontal="center" vertical="center" wrapText="1" shrinkToFit="1"/>
    </xf>
    <xf numFmtId="0" fontId="61" fillId="0" borderId="107" xfId="0" applyNumberFormat="1" applyFont="1" applyFill="1" applyBorder="1" applyAlignment="1" applyProtection="1">
      <alignment horizontal="center" vertical="center" shrinkToFit="1"/>
      <protection locked="0"/>
    </xf>
    <xf numFmtId="0" fontId="61" fillId="0" borderId="224" xfId="0" applyNumberFormat="1" applyFont="1" applyFill="1" applyBorder="1" applyAlignment="1" applyProtection="1">
      <alignment horizontal="center" vertical="center" shrinkToFit="1"/>
      <protection locked="0"/>
    </xf>
    <xf numFmtId="0" fontId="61" fillId="0" borderId="90" xfId="0" applyNumberFormat="1" applyFont="1" applyFill="1" applyBorder="1" applyAlignment="1" applyProtection="1">
      <alignment horizontal="center" vertical="center" shrinkToFit="1"/>
      <protection locked="0"/>
    </xf>
    <xf numFmtId="0" fontId="61" fillId="0" borderId="91" xfId="0" applyNumberFormat="1" applyFont="1" applyFill="1" applyBorder="1" applyAlignment="1" applyProtection="1">
      <alignment horizontal="center" vertical="center" shrinkToFit="1"/>
      <protection locked="0"/>
    </xf>
    <xf numFmtId="0" fontId="78" fillId="43" borderId="267" xfId="0" applyFont="1" applyFill="1" applyBorder="1" applyAlignment="1">
      <alignment horizontal="center" vertical="center" shrinkToFit="1"/>
    </xf>
    <xf numFmtId="0" fontId="78" fillId="43" borderId="97" xfId="0" applyFont="1" applyFill="1" applyBorder="1" applyAlignment="1">
      <alignment horizontal="center" vertical="center" shrinkToFit="1"/>
    </xf>
    <xf numFmtId="0" fontId="78" fillId="43" borderId="268" xfId="0" applyFont="1" applyFill="1" applyBorder="1" applyAlignment="1">
      <alignment horizontal="center" vertical="center" shrinkToFit="1"/>
    </xf>
    <xf numFmtId="0" fontId="78" fillId="43" borderId="269" xfId="0" applyFont="1" applyFill="1" applyBorder="1" applyAlignment="1">
      <alignment horizontal="center" vertical="center" shrinkToFit="1"/>
    </xf>
    <xf numFmtId="0" fontId="78" fillId="43" borderId="270" xfId="0" applyFont="1" applyFill="1" applyBorder="1" applyAlignment="1">
      <alignment horizontal="center" vertical="center" shrinkToFit="1"/>
    </xf>
    <xf numFmtId="0" fontId="78" fillId="43" borderId="271" xfId="0" applyFont="1" applyFill="1" applyBorder="1" applyAlignment="1">
      <alignment horizontal="center" vertical="center" shrinkToFit="1"/>
    </xf>
    <xf numFmtId="0" fontId="41" fillId="0" borderId="272" xfId="0" applyNumberFormat="1" applyFont="1" applyFill="1" applyBorder="1" applyAlignment="1">
      <alignment horizontal="center" vertical="center" shrinkToFit="1"/>
    </xf>
    <xf numFmtId="0" fontId="41" fillId="0" borderId="97" xfId="0" applyNumberFormat="1" applyFont="1" applyFill="1" applyBorder="1" applyAlignment="1">
      <alignment horizontal="center" vertical="center" shrinkToFit="1"/>
    </xf>
    <xf numFmtId="0" fontId="41" fillId="0" borderId="273" xfId="0" applyNumberFormat="1" applyFont="1" applyFill="1" applyBorder="1" applyAlignment="1">
      <alignment horizontal="center" vertical="center" shrinkToFit="1"/>
    </xf>
    <xf numFmtId="0" fontId="41" fillId="0" borderId="270" xfId="0" applyNumberFormat="1" applyFont="1" applyFill="1" applyBorder="1" applyAlignment="1">
      <alignment horizontal="center" vertical="center" shrinkToFit="1"/>
    </xf>
    <xf numFmtId="0" fontId="56" fillId="43" borderId="254" xfId="0" applyNumberFormat="1" applyFont="1" applyFill="1" applyBorder="1" applyAlignment="1">
      <alignment horizontal="center" vertical="center" wrapText="1" shrinkToFit="1"/>
    </xf>
    <xf numFmtId="0" fontId="56" fillId="43" borderId="255" xfId="0" applyNumberFormat="1" applyFont="1" applyFill="1" applyBorder="1" applyAlignment="1">
      <alignment horizontal="center" vertical="center" wrapText="1" shrinkToFit="1"/>
    </xf>
    <xf numFmtId="0" fontId="125" fillId="0" borderId="241" xfId="0" applyNumberFormat="1" applyFont="1" applyFill="1" applyBorder="1" applyAlignment="1" applyProtection="1">
      <alignment horizontal="center" vertical="center" shrinkToFit="1"/>
      <protection locked="0"/>
    </xf>
    <xf numFmtId="0" fontId="125" fillId="0" borderId="107" xfId="0" applyNumberFormat="1" applyFont="1" applyFill="1" applyBorder="1" applyAlignment="1" applyProtection="1">
      <alignment horizontal="center" vertical="center" shrinkToFit="1"/>
      <protection locked="0"/>
    </xf>
    <xf numFmtId="0" fontId="125" fillId="0" borderId="274" xfId="0" applyNumberFormat="1" applyFont="1" applyFill="1" applyBorder="1" applyAlignment="1" applyProtection="1">
      <alignment horizontal="center" vertical="center" shrinkToFit="1"/>
      <protection locked="0"/>
    </xf>
    <xf numFmtId="0" fontId="125" fillId="0" borderId="98" xfId="0" applyNumberFormat="1" applyFont="1" applyFill="1" applyBorder="1" applyAlignment="1" applyProtection="1">
      <alignment horizontal="center" vertical="center" shrinkToFit="1"/>
      <protection locked="0"/>
    </xf>
    <xf numFmtId="0" fontId="41" fillId="0" borderId="90" xfId="0" applyNumberFormat="1" applyFont="1" applyFill="1" applyBorder="1" applyAlignment="1" applyProtection="1">
      <alignment horizontal="center" vertical="center" shrinkToFit="1"/>
      <protection locked="0"/>
    </xf>
    <xf numFmtId="0" fontId="41" fillId="0" borderId="91" xfId="0" applyNumberFormat="1" applyFont="1" applyFill="1" applyBorder="1" applyAlignment="1" applyProtection="1">
      <alignment horizontal="center" vertical="center" shrinkToFit="1"/>
      <protection locked="0"/>
    </xf>
    <xf numFmtId="0" fontId="41" fillId="0" borderId="142" xfId="0" applyNumberFormat="1" applyFont="1" applyFill="1" applyBorder="1" applyAlignment="1" applyProtection="1">
      <alignment horizontal="center" vertical="center" shrinkToFit="1"/>
      <protection locked="0"/>
    </xf>
    <xf numFmtId="0" fontId="41" fillId="0" borderId="275" xfId="0" applyNumberFormat="1" applyFont="1" applyFill="1" applyBorder="1" applyAlignment="1" applyProtection="1">
      <alignment horizontal="center" vertical="center" shrinkToFit="1"/>
      <protection locked="0"/>
    </xf>
    <xf numFmtId="0" fontId="41" fillId="0" borderId="87" xfId="0" applyFont="1" applyFill="1" applyBorder="1" applyAlignment="1" applyProtection="1">
      <alignment horizontal="center" vertical="center" shrinkToFit="1"/>
      <protection/>
    </xf>
    <xf numFmtId="0" fontId="41" fillId="0" borderId="75" xfId="0" applyFont="1" applyFill="1" applyBorder="1" applyAlignment="1" applyProtection="1">
      <alignment horizontal="center" vertical="center" shrinkToFit="1"/>
      <protection/>
    </xf>
    <xf numFmtId="0" fontId="48" fillId="0" borderId="92" xfId="0" applyFont="1" applyFill="1" applyBorder="1" applyAlignment="1" applyProtection="1">
      <alignment horizontal="center" vertical="center" shrinkToFit="1"/>
      <protection/>
    </xf>
    <xf numFmtId="0" fontId="48" fillId="0" borderId="75" xfId="0" applyFont="1" applyFill="1" applyBorder="1" applyAlignment="1" applyProtection="1">
      <alignment horizontal="center" vertical="center" shrinkToFit="1"/>
      <protection/>
    </xf>
    <xf numFmtId="0" fontId="78" fillId="43" borderId="276" xfId="78" applyNumberFormat="1" applyFont="1" applyFill="1" applyBorder="1" applyAlignment="1">
      <alignment horizontal="center" vertical="center" wrapText="1" shrinkToFit="1"/>
      <protection/>
    </xf>
    <xf numFmtId="0" fontId="78" fillId="43" borderId="277" xfId="78" applyNumberFormat="1" applyFont="1" applyFill="1" applyBorder="1" applyAlignment="1">
      <alignment horizontal="center" vertical="center" wrapText="1" shrinkToFit="1"/>
      <protection/>
    </xf>
    <xf numFmtId="0" fontId="78" fillId="43" borderId="278" xfId="78" applyNumberFormat="1" applyFont="1" applyFill="1" applyBorder="1" applyAlignment="1">
      <alignment horizontal="center" vertical="center" wrapText="1" shrinkToFit="1"/>
      <protection/>
    </xf>
    <xf numFmtId="0" fontId="78" fillId="43" borderId="244" xfId="78" applyNumberFormat="1" applyFont="1" applyFill="1" applyBorder="1" applyAlignment="1">
      <alignment horizontal="center" vertical="center" wrapText="1" shrinkToFit="1"/>
      <protection/>
    </xf>
    <xf numFmtId="0" fontId="78" fillId="43" borderId="16" xfId="78" applyNumberFormat="1" applyFont="1" applyFill="1" applyBorder="1" applyAlignment="1">
      <alignment horizontal="center" vertical="center" wrapText="1" shrinkToFit="1"/>
      <protection/>
    </xf>
    <xf numFmtId="0" fontId="78" fillId="43" borderId="245" xfId="78" applyNumberFormat="1" applyFont="1" applyFill="1" applyBorder="1" applyAlignment="1">
      <alignment horizontal="center" vertical="center" wrapText="1" shrinkToFit="1"/>
      <protection/>
    </xf>
    <xf numFmtId="0" fontId="41" fillId="0" borderId="254" xfId="0" applyFont="1" applyFill="1" applyBorder="1" applyAlignment="1" applyProtection="1">
      <alignment horizontal="center" vertical="center" shrinkToFit="1"/>
      <protection/>
    </xf>
    <xf numFmtId="0" fontId="41" fillId="0" borderId="255" xfId="0" applyFont="1" applyFill="1" applyBorder="1" applyAlignment="1" applyProtection="1">
      <alignment horizontal="center" vertical="center" shrinkToFit="1"/>
      <protection/>
    </xf>
    <xf numFmtId="185" fontId="44" fillId="0" borderId="85" xfId="0" applyNumberFormat="1" applyFont="1" applyBorder="1" applyAlignment="1">
      <alignment horizontal="center" vertical="center" shrinkToFit="1"/>
    </xf>
    <xf numFmtId="185" fontId="44" fillId="0" borderId="90" xfId="0" applyNumberFormat="1" applyFont="1" applyBorder="1" applyAlignment="1">
      <alignment horizontal="center" vertical="center" shrinkToFit="1"/>
    </xf>
    <xf numFmtId="185" fontId="44" fillId="0" borderId="71" xfId="0" applyNumberFormat="1" applyFont="1" applyBorder="1" applyAlignment="1">
      <alignment horizontal="center" vertical="center" shrinkToFit="1"/>
    </xf>
    <xf numFmtId="0" fontId="275" fillId="8" borderId="0" xfId="0" applyFont="1" applyFill="1" applyBorder="1" applyAlignment="1">
      <alignment horizontal="center" vertical="center" shrinkToFit="1"/>
    </xf>
    <xf numFmtId="185" fontId="44" fillId="0" borderId="254" xfId="0" applyNumberFormat="1" applyFont="1" applyBorder="1" applyAlignment="1">
      <alignment horizontal="center" vertical="center" shrinkToFit="1"/>
    </xf>
    <xf numFmtId="185" fontId="44" fillId="0" borderId="142" xfId="0" applyNumberFormat="1" applyFont="1" applyBorder="1" applyAlignment="1">
      <alignment horizontal="center" vertical="center" shrinkToFit="1"/>
    </xf>
    <xf numFmtId="185" fontId="44" fillId="0" borderId="255" xfId="0" applyNumberFormat="1" applyFont="1" applyBorder="1" applyAlignment="1">
      <alignment horizontal="center" vertical="center" shrinkToFit="1"/>
    </xf>
    <xf numFmtId="0" fontId="30" fillId="8" borderId="0" xfId="0" applyFont="1" applyFill="1" applyBorder="1" applyAlignment="1">
      <alignment horizontal="center"/>
    </xf>
    <xf numFmtId="0" fontId="48" fillId="0" borderId="0" xfId="0" applyFont="1" applyBorder="1" applyAlignment="1" applyProtection="1">
      <alignment horizontal="center" shrinkToFit="1"/>
      <protection/>
    </xf>
    <xf numFmtId="0" fontId="48" fillId="0" borderId="142" xfId="0" applyFont="1" applyFill="1" applyBorder="1" applyAlignment="1" applyProtection="1">
      <alignment horizontal="center" vertical="center" shrinkToFit="1"/>
      <protection/>
    </xf>
    <xf numFmtId="0" fontId="48" fillId="0" borderId="255" xfId="0" applyFont="1" applyFill="1" applyBorder="1" applyAlignment="1" applyProtection="1">
      <alignment horizontal="center" vertical="center" shrinkToFit="1"/>
      <protection/>
    </xf>
    <xf numFmtId="0" fontId="41" fillId="0" borderId="13" xfId="0" applyFont="1" applyFill="1" applyBorder="1" applyAlignment="1" applyProtection="1">
      <alignment horizontal="center" vertical="center" shrinkToFit="1"/>
      <protection/>
    </xf>
    <xf numFmtId="0" fontId="41" fillId="0" borderId="279" xfId="0" applyFont="1" applyFill="1" applyBorder="1" applyAlignment="1" applyProtection="1">
      <alignment horizontal="center" vertical="center" shrinkToFit="1"/>
      <protection/>
    </xf>
    <xf numFmtId="0" fontId="56" fillId="43" borderId="280" xfId="0" applyFont="1" applyFill="1" applyBorder="1" applyAlignment="1" applyProtection="1">
      <alignment horizontal="center" vertical="center" shrinkToFit="1"/>
      <protection/>
    </xf>
    <xf numFmtId="0" fontId="56" fillId="43" borderId="92" xfId="0" applyFont="1" applyFill="1" applyBorder="1" applyAlignment="1" applyProtection="1">
      <alignment horizontal="center" vertical="center" shrinkToFit="1"/>
      <protection/>
    </xf>
    <xf numFmtId="0" fontId="56" fillId="43" borderId="75" xfId="0" applyFont="1" applyFill="1" applyBorder="1" applyAlignment="1" applyProtection="1">
      <alignment horizontal="center" vertical="center" shrinkToFit="1"/>
      <protection/>
    </xf>
    <xf numFmtId="0" fontId="78" fillId="43" borderId="281" xfId="0" applyFont="1" applyFill="1" applyBorder="1" applyAlignment="1">
      <alignment horizontal="center" vertical="center" textRotation="255" shrinkToFit="1"/>
    </xf>
    <xf numFmtId="0" fontId="78" fillId="43" borderId="282" xfId="0" applyFont="1" applyFill="1" applyBorder="1" applyAlignment="1">
      <alignment horizontal="center" vertical="center" textRotation="255" shrinkToFit="1"/>
    </xf>
    <xf numFmtId="0" fontId="56" fillId="43" borderId="283" xfId="0" applyFont="1" applyFill="1" applyBorder="1" applyAlignment="1" applyProtection="1">
      <alignment horizontal="center" vertical="center" shrinkToFit="1"/>
      <protection/>
    </xf>
    <xf numFmtId="0" fontId="56" fillId="43" borderId="142" xfId="0" applyFont="1" applyFill="1" applyBorder="1" applyAlignment="1" applyProtection="1">
      <alignment horizontal="center" vertical="center" shrinkToFit="1"/>
      <protection/>
    </xf>
    <xf numFmtId="0" fontId="56" fillId="43" borderId="255" xfId="0" applyFont="1" applyFill="1" applyBorder="1" applyAlignment="1" applyProtection="1">
      <alignment horizontal="center" vertical="center" shrinkToFit="1"/>
      <protection/>
    </xf>
    <xf numFmtId="0" fontId="56" fillId="43" borderId="87" xfId="0" applyFont="1" applyFill="1" applyBorder="1" applyAlignment="1" applyProtection="1">
      <alignment horizontal="center" vertical="center"/>
      <protection locked="0"/>
    </xf>
    <xf numFmtId="0" fontId="56" fillId="43" borderId="75" xfId="0" applyFont="1" applyFill="1" applyBorder="1" applyAlignment="1" applyProtection="1">
      <alignment horizontal="center" vertical="center"/>
      <protection locked="0"/>
    </xf>
    <xf numFmtId="0" fontId="41" fillId="0" borderId="85" xfId="0" applyFont="1" applyFill="1" applyBorder="1" applyAlignment="1" applyProtection="1">
      <alignment horizontal="center" vertical="center" shrinkToFit="1"/>
      <protection/>
    </xf>
    <xf numFmtId="0" fontId="41" fillId="0" borderId="90" xfId="0" applyFont="1" applyFill="1" applyBorder="1" applyAlignment="1" applyProtection="1">
      <alignment horizontal="center" vertical="center" shrinkToFit="1"/>
      <protection/>
    </xf>
    <xf numFmtId="0" fontId="44" fillId="0" borderId="92" xfId="0" applyFont="1" applyFill="1" applyBorder="1" applyAlignment="1" applyProtection="1">
      <alignment horizontal="center" vertical="center"/>
      <protection/>
    </xf>
    <xf numFmtId="0" fontId="44" fillId="0" borderId="89" xfId="0" applyFont="1" applyFill="1" applyBorder="1" applyAlignment="1" applyProtection="1">
      <alignment horizontal="center" vertical="center"/>
      <protection/>
    </xf>
    <xf numFmtId="0" fontId="44" fillId="0" borderId="55" xfId="0" applyFont="1" applyFill="1" applyBorder="1" applyAlignment="1" applyProtection="1">
      <alignment horizontal="center" vertical="center"/>
      <protection/>
    </xf>
    <xf numFmtId="0" fontId="44" fillId="0" borderId="124" xfId="0" applyFont="1" applyFill="1" applyBorder="1" applyAlignment="1" applyProtection="1">
      <alignment horizontal="center" vertical="center"/>
      <protection/>
    </xf>
    <xf numFmtId="0" fontId="78" fillId="43" borderId="60" xfId="0" applyFont="1" applyFill="1" applyBorder="1" applyAlignment="1">
      <alignment horizontal="center" vertical="center"/>
    </xf>
    <xf numFmtId="0" fontId="78" fillId="43" borderId="0" xfId="0" applyFont="1" applyFill="1" applyBorder="1" applyAlignment="1">
      <alignment horizontal="center" vertical="center"/>
    </xf>
    <xf numFmtId="0" fontId="78" fillId="43" borderId="243" xfId="0" applyFont="1" applyFill="1" applyBorder="1" applyAlignment="1">
      <alignment horizontal="center" vertical="center"/>
    </xf>
    <xf numFmtId="0" fontId="56" fillId="43" borderId="284" xfId="0" applyFont="1" applyFill="1" applyBorder="1" applyAlignment="1">
      <alignment horizontal="center" vertical="center"/>
    </xf>
    <xf numFmtId="0" fontId="56" fillId="43" borderId="285" xfId="0" applyFont="1" applyFill="1" applyBorder="1" applyAlignment="1">
      <alignment horizontal="center" vertical="center"/>
    </xf>
    <xf numFmtId="0" fontId="56" fillId="43" borderId="286" xfId="0" applyFont="1" applyFill="1" applyBorder="1" applyAlignment="1">
      <alignment horizontal="center" vertical="center"/>
    </xf>
    <xf numFmtId="0" fontId="41" fillId="0" borderId="71" xfId="0" applyFont="1" applyFill="1" applyBorder="1" applyAlignment="1" applyProtection="1">
      <alignment horizontal="center" vertical="center" shrinkToFit="1"/>
      <protection/>
    </xf>
    <xf numFmtId="0" fontId="56" fillId="43" borderId="284" xfId="0" applyFont="1" applyFill="1" applyBorder="1" applyAlignment="1">
      <alignment horizontal="center" vertical="center" shrinkToFit="1"/>
    </xf>
    <xf numFmtId="0" fontId="56" fillId="43" borderId="285" xfId="0" applyFont="1" applyFill="1" applyBorder="1" applyAlignment="1">
      <alignment horizontal="center" vertical="center" shrinkToFit="1"/>
    </xf>
    <xf numFmtId="0" fontId="56" fillId="43" borderId="287" xfId="0" applyFont="1" applyFill="1" applyBorder="1" applyAlignment="1">
      <alignment horizontal="center" vertical="center" shrinkToFit="1"/>
    </xf>
    <xf numFmtId="176" fontId="78" fillId="43" borderId="276" xfId="78" applyNumberFormat="1" applyFont="1" applyFill="1" applyBorder="1" applyAlignment="1">
      <alignment horizontal="center" vertical="center" wrapText="1"/>
      <protection/>
    </xf>
    <xf numFmtId="176" fontId="78" fillId="43" borderId="277" xfId="78" applyNumberFormat="1" applyFont="1" applyFill="1" applyBorder="1" applyAlignment="1">
      <alignment horizontal="center" vertical="center" wrapText="1"/>
      <protection/>
    </xf>
    <xf numFmtId="176" fontId="78" fillId="43" borderId="288" xfId="78" applyNumberFormat="1" applyFont="1" applyFill="1" applyBorder="1" applyAlignment="1">
      <alignment horizontal="center" vertical="center" wrapText="1"/>
      <protection/>
    </xf>
    <xf numFmtId="176" fontId="78" fillId="43" borderId="244" xfId="78" applyNumberFormat="1" applyFont="1" applyFill="1" applyBorder="1" applyAlignment="1">
      <alignment horizontal="center" vertical="center" wrapText="1"/>
      <protection/>
    </xf>
    <xf numFmtId="176" fontId="78" fillId="43" borderId="16" xfId="78" applyNumberFormat="1" applyFont="1" applyFill="1" applyBorder="1" applyAlignment="1">
      <alignment horizontal="center" vertical="center" wrapText="1"/>
      <protection/>
    </xf>
    <xf numFmtId="176" fontId="78" fillId="43" borderId="289" xfId="78" applyNumberFormat="1" applyFont="1" applyFill="1" applyBorder="1" applyAlignment="1">
      <alignment horizontal="center" vertical="center" wrapText="1"/>
      <protection/>
    </xf>
    <xf numFmtId="0" fontId="41" fillId="0" borderId="85" xfId="0" applyNumberFormat="1" applyFont="1" applyBorder="1" applyAlignment="1">
      <alignment horizontal="center" vertical="center" shrinkToFit="1"/>
    </xf>
    <xf numFmtId="0" fontId="41" fillId="0" borderId="90" xfId="0" applyNumberFormat="1" applyFont="1" applyBorder="1" applyAlignment="1">
      <alignment horizontal="center" vertical="center" shrinkToFit="1"/>
    </xf>
    <xf numFmtId="0" fontId="41" fillId="0" borderId="71" xfId="0" applyNumberFormat="1" applyFont="1" applyBorder="1" applyAlignment="1">
      <alignment horizontal="center" vertical="center" shrinkToFit="1"/>
    </xf>
    <xf numFmtId="176" fontId="78" fillId="43" borderId="64" xfId="78" applyNumberFormat="1" applyFont="1" applyFill="1" applyBorder="1" applyAlignment="1">
      <alignment horizontal="center" vertical="center"/>
      <protection/>
    </xf>
    <xf numFmtId="176" fontId="78" fillId="43" borderId="89" xfId="78" applyNumberFormat="1" applyFont="1" applyFill="1" applyBorder="1" applyAlignment="1">
      <alignment horizontal="center" vertical="center"/>
      <protection/>
    </xf>
    <xf numFmtId="0" fontId="78" fillId="43" borderId="290" xfId="0" applyNumberFormat="1" applyFont="1" applyFill="1" applyBorder="1" applyAlignment="1">
      <alignment horizontal="center" vertical="center" shrinkToFit="1"/>
    </xf>
    <xf numFmtId="0" fontId="0" fillId="0" borderId="42" xfId="0" applyBorder="1" applyAlignment="1">
      <alignment/>
    </xf>
    <xf numFmtId="0" fontId="56" fillId="43" borderId="276" xfId="0" applyFont="1" applyFill="1" applyBorder="1" applyAlignment="1">
      <alignment horizontal="center" vertical="center"/>
    </xf>
    <xf numFmtId="0" fontId="145" fillId="0" borderId="277" xfId="0" applyFont="1" applyBorder="1" applyAlignment="1">
      <alignment/>
    </xf>
    <xf numFmtId="0" fontId="145" fillId="0" borderId="278" xfId="0" applyFont="1" applyBorder="1" applyAlignment="1">
      <alignment/>
    </xf>
    <xf numFmtId="0" fontId="145" fillId="0" borderId="244" xfId="0" applyFont="1" applyBorder="1" applyAlignment="1">
      <alignment/>
    </xf>
    <xf numFmtId="0" fontId="145" fillId="0" borderId="16" xfId="0" applyFont="1" applyBorder="1" applyAlignment="1">
      <alignment/>
    </xf>
    <xf numFmtId="0" fontId="145" fillId="0" borderId="245" xfId="0" applyFont="1" applyBorder="1" applyAlignment="1">
      <alignment/>
    </xf>
    <xf numFmtId="0" fontId="44" fillId="0" borderId="85" xfId="0" applyNumberFormat="1" applyFont="1" applyBorder="1" applyAlignment="1">
      <alignment horizontal="center" vertical="center" shrinkToFit="1"/>
    </xf>
    <xf numFmtId="0" fontId="44" fillId="0" borderId="90" xfId="0" applyNumberFormat="1" applyFont="1" applyBorder="1" applyAlignment="1">
      <alignment horizontal="center" vertical="center" shrinkToFit="1"/>
    </xf>
    <xf numFmtId="0" fontId="44" fillId="0" borderId="71" xfId="0" applyNumberFormat="1" applyFont="1" applyBorder="1" applyAlignment="1">
      <alignment horizontal="center" vertical="center" shrinkToFit="1"/>
    </xf>
    <xf numFmtId="0" fontId="78" fillId="43" borderId="64" xfId="78" applyNumberFormat="1" applyFont="1" applyFill="1" applyBorder="1" applyAlignment="1">
      <alignment horizontal="center" vertical="center" shrinkToFit="1"/>
      <protection/>
    </xf>
    <xf numFmtId="0" fontId="56" fillId="43" borderId="34" xfId="0" applyFont="1" applyFill="1" applyBorder="1" applyAlignment="1">
      <alignment horizontal="center" vertical="center"/>
    </xf>
    <xf numFmtId="0" fontId="56" fillId="43" borderId="0" xfId="0" applyFont="1" applyFill="1" applyBorder="1" applyAlignment="1">
      <alignment horizontal="center" vertical="center"/>
    </xf>
    <xf numFmtId="0" fontId="60" fillId="0" borderId="87" xfId="0" applyFont="1" applyFill="1" applyBorder="1" applyAlignment="1" applyProtection="1">
      <alignment horizontal="center" vertical="center" shrinkToFit="1"/>
      <protection/>
    </xf>
    <xf numFmtId="0" fontId="60" fillId="0" borderId="92" xfId="0" applyFont="1" applyFill="1" applyBorder="1" applyAlignment="1" applyProtection="1">
      <alignment horizontal="center" vertical="center" shrinkToFit="1"/>
      <protection/>
    </xf>
    <xf numFmtId="0" fontId="60" fillId="0" borderId="75" xfId="0" applyFont="1" applyFill="1" applyBorder="1" applyAlignment="1" applyProtection="1">
      <alignment horizontal="center" vertical="center" shrinkToFit="1"/>
      <protection/>
    </xf>
    <xf numFmtId="0" fontId="79" fillId="43" borderId="87" xfId="0" applyFont="1" applyFill="1" applyBorder="1" applyAlignment="1">
      <alignment horizontal="center" vertical="center"/>
    </xf>
    <xf numFmtId="0" fontId="79" fillId="43" borderId="75" xfId="0" applyFont="1" applyFill="1" applyBorder="1" applyAlignment="1">
      <alignment horizontal="center" vertical="center"/>
    </xf>
    <xf numFmtId="0" fontId="79" fillId="43" borderId="60" xfId="0" applyFont="1" applyFill="1" applyBorder="1" applyAlignment="1">
      <alignment horizontal="center" vertical="center"/>
    </xf>
    <xf numFmtId="0" fontId="79" fillId="43" borderId="243" xfId="0" applyFont="1" applyFill="1" applyBorder="1" applyAlignment="1">
      <alignment horizontal="center" vertical="center"/>
    </xf>
    <xf numFmtId="0" fontId="79" fillId="43" borderId="273" xfId="0" applyFont="1" applyFill="1" applyBorder="1" applyAlignment="1">
      <alignment horizontal="center" vertical="center"/>
    </xf>
    <xf numFmtId="0" fontId="79" fillId="43" borderId="271" xfId="0" applyFont="1" applyFill="1" applyBorder="1" applyAlignment="1">
      <alignment horizontal="center" vertical="center"/>
    </xf>
    <xf numFmtId="0" fontId="48" fillId="0" borderId="90" xfId="0" applyFont="1" applyFill="1" applyBorder="1" applyAlignment="1" applyProtection="1">
      <alignment horizontal="center" vertical="center" shrinkToFit="1"/>
      <protection/>
    </xf>
    <xf numFmtId="0" fontId="48" fillId="0" borderId="71" xfId="0" applyFont="1" applyFill="1" applyBorder="1" applyAlignment="1" applyProtection="1">
      <alignment horizontal="center" vertical="center" shrinkToFit="1"/>
      <protection/>
    </xf>
    <xf numFmtId="0" fontId="52" fillId="43" borderId="291" xfId="0" applyFont="1" applyFill="1" applyBorder="1" applyAlignment="1">
      <alignment horizontal="center" vertical="center" textRotation="255" shrinkToFit="1"/>
    </xf>
    <xf numFmtId="0" fontId="52" fillId="43" borderId="45" xfId="0" applyFont="1" applyFill="1" applyBorder="1" applyAlignment="1">
      <alignment horizontal="center" vertical="center" textRotation="255" shrinkToFit="1"/>
    </xf>
    <xf numFmtId="0" fontId="52" fillId="43" borderId="292" xfId="0" applyFont="1" applyFill="1" applyBorder="1" applyAlignment="1">
      <alignment horizontal="center" vertical="center" textRotation="255" shrinkToFit="1"/>
    </xf>
    <xf numFmtId="0" fontId="60" fillId="0" borderId="254" xfId="0" applyFont="1" applyFill="1" applyBorder="1" applyAlignment="1" applyProtection="1">
      <alignment horizontal="center" vertical="center" shrinkToFit="1"/>
      <protection/>
    </xf>
    <xf numFmtId="0" fontId="60" fillId="0" borderId="142" xfId="0" applyFont="1" applyFill="1" applyBorder="1" applyAlignment="1" applyProtection="1">
      <alignment horizontal="center" vertical="center" shrinkToFit="1"/>
      <protection/>
    </xf>
    <xf numFmtId="0" fontId="60" fillId="0" borderId="255" xfId="0" applyFont="1" applyFill="1" applyBorder="1" applyAlignment="1" applyProtection="1">
      <alignment horizontal="center" vertical="center" shrinkToFit="1"/>
      <protection/>
    </xf>
    <xf numFmtId="0" fontId="88" fillId="47" borderId="26" xfId="0" applyFont="1" applyFill="1" applyBorder="1" applyAlignment="1">
      <alignment horizontal="center" vertical="center" shrinkToFit="1"/>
    </xf>
    <xf numFmtId="0" fontId="56" fillId="43" borderId="286" xfId="0" applyFont="1" applyFill="1" applyBorder="1" applyAlignment="1">
      <alignment horizontal="center" vertical="center" shrinkToFit="1"/>
    </xf>
    <xf numFmtId="0" fontId="56" fillId="43" borderId="290" xfId="0" applyFont="1" applyFill="1" applyBorder="1" applyAlignment="1">
      <alignment horizontal="center" vertical="center"/>
    </xf>
    <xf numFmtId="0" fontId="56" fillId="43" borderId="42" xfId="0" applyFont="1" applyFill="1" applyBorder="1" applyAlignment="1">
      <alignment horizontal="center" vertical="center"/>
    </xf>
    <xf numFmtId="0" fontId="56" fillId="43" borderId="277" xfId="0" applyFont="1" applyFill="1" applyBorder="1" applyAlignment="1">
      <alignment horizontal="center" vertical="center"/>
    </xf>
    <xf numFmtId="0" fontId="56" fillId="43" borderId="278" xfId="0" applyFont="1" applyFill="1" applyBorder="1" applyAlignment="1">
      <alignment horizontal="center" vertical="center"/>
    </xf>
    <xf numFmtId="0" fontId="56" fillId="43" borderId="244" xfId="0" applyFont="1" applyFill="1" applyBorder="1" applyAlignment="1">
      <alignment horizontal="center" vertical="center"/>
    </xf>
    <xf numFmtId="0" fontId="56" fillId="43" borderId="16" xfId="0" applyFont="1" applyFill="1" applyBorder="1" applyAlignment="1">
      <alignment horizontal="center" vertical="center"/>
    </xf>
    <xf numFmtId="0" fontId="56" fillId="43" borderId="245" xfId="0" applyFont="1" applyFill="1" applyBorder="1" applyAlignment="1">
      <alignment horizontal="center" vertical="center"/>
    </xf>
    <xf numFmtId="0" fontId="56" fillId="43" borderId="231" xfId="0" applyFont="1" applyFill="1" applyBorder="1" applyAlignment="1" applyProtection="1">
      <alignment horizontal="center" vertical="center"/>
      <protection locked="0"/>
    </xf>
    <xf numFmtId="0" fontId="56" fillId="43" borderId="264" xfId="0" applyFont="1" applyFill="1" applyBorder="1" applyAlignment="1" applyProtection="1">
      <alignment horizontal="center" vertical="center"/>
      <protection locked="0"/>
    </xf>
    <xf numFmtId="0" fontId="41" fillId="0" borderId="56" xfId="0" applyFont="1" applyFill="1" applyBorder="1" applyAlignment="1" applyProtection="1">
      <alignment horizontal="center" vertical="center" shrinkToFit="1"/>
      <protection/>
    </xf>
    <xf numFmtId="0" fontId="41" fillId="0" borderId="275" xfId="0" applyFont="1" applyFill="1" applyBorder="1" applyAlignment="1" applyProtection="1">
      <alignment horizontal="center" vertical="center" shrinkToFit="1"/>
      <protection/>
    </xf>
    <xf numFmtId="0" fontId="78" fillId="43" borderId="293" xfId="78" applyNumberFormat="1" applyFont="1" applyFill="1" applyBorder="1" applyAlignment="1">
      <alignment horizontal="center" vertical="center" shrinkToFit="1"/>
      <protection/>
    </xf>
    <xf numFmtId="0" fontId="78" fillId="43" borderId="284" xfId="78" applyNumberFormat="1" applyFont="1" applyFill="1" applyBorder="1" applyAlignment="1">
      <alignment horizontal="center" vertical="center" shrinkToFit="1"/>
      <protection/>
    </xf>
    <xf numFmtId="0" fontId="56" fillId="0" borderId="262" xfId="0" applyFont="1" applyFill="1" applyBorder="1" applyAlignment="1" applyProtection="1">
      <alignment horizontal="center" vertical="center" shrinkToFit="1"/>
      <protection locked="0"/>
    </xf>
    <xf numFmtId="0" fontId="56" fillId="0" borderId="294" xfId="0" applyFont="1" applyFill="1" applyBorder="1" applyAlignment="1" applyProtection="1">
      <alignment horizontal="center" vertical="center" shrinkToFit="1"/>
      <protection locked="0"/>
    </xf>
    <xf numFmtId="0" fontId="336" fillId="47" borderId="295" xfId="51" applyFont="1" applyFill="1" applyBorder="1" applyAlignment="1" applyProtection="1">
      <alignment horizontal="center" vertical="center" textRotation="255" shrinkToFit="1"/>
      <protection/>
    </xf>
    <xf numFmtId="0" fontId="336" fillId="47" borderId="26" xfId="51" applyFont="1" applyFill="1" applyBorder="1" applyAlignment="1" applyProtection="1">
      <alignment horizontal="center" vertical="center" textRotation="255" shrinkToFit="1"/>
      <protection/>
    </xf>
    <xf numFmtId="0" fontId="336" fillId="47" borderId="296" xfId="51" applyFont="1" applyFill="1" applyBorder="1" applyAlignment="1" applyProtection="1">
      <alignment horizontal="center" vertical="center" textRotation="255" shrinkToFit="1"/>
      <protection/>
    </xf>
    <xf numFmtId="0" fontId="337" fillId="47" borderId="0" xfId="51" applyFont="1" applyFill="1" applyBorder="1" applyAlignment="1" applyProtection="1">
      <alignment horizontal="center" vertical="center" textRotation="255" wrapText="1" shrinkToFit="1"/>
      <protection/>
    </xf>
    <xf numFmtId="0" fontId="56" fillId="43" borderId="89" xfId="0" applyFont="1" applyFill="1" applyBorder="1" applyAlignment="1" applyProtection="1">
      <alignment horizontal="center" vertical="center"/>
      <protection locked="0"/>
    </xf>
    <xf numFmtId="0" fontId="56" fillId="43" borderId="57" xfId="0" applyFont="1" applyFill="1" applyBorder="1" applyAlignment="1" applyProtection="1">
      <alignment horizontal="center" vertical="center"/>
      <protection locked="0"/>
    </xf>
    <xf numFmtId="176" fontId="73" fillId="0" borderId="91" xfId="0" applyNumberFormat="1" applyFont="1" applyBorder="1" applyAlignment="1" applyProtection="1">
      <alignment horizontal="center" vertical="center"/>
      <protection locked="0"/>
    </xf>
    <xf numFmtId="176" fontId="73" fillId="0" borderId="297" xfId="0" applyNumberFormat="1" applyFont="1" applyBorder="1" applyAlignment="1" applyProtection="1">
      <alignment horizontal="center" vertical="center"/>
      <protection locked="0"/>
    </xf>
    <xf numFmtId="176" fontId="73" fillId="0" borderId="298" xfId="0" applyNumberFormat="1" applyFont="1" applyBorder="1" applyAlignment="1" applyProtection="1">
      <alignment horizontal="center" vertical="center"/>
      <protection locked="0"/>
    </xf>
    <xf numFmtId="0" fontId="44" fillId="0" borderId="299" xfId="0" applyFont="1" applyBorder="1" applyAlignment="1" applyProtection="1">
      <alignment horizontal="center" vertical="center"/>
      <protection locked="0"/>
    </xf>
    <xf numFmtId="0" fontId="44" fillId="0" borderId="300" xfId="0" applyFont="1" applyBorder="1" applyAlignment="1" applyProtection="1">
      <alignment horizontal="center" vertical="center"/>
      <protection locked="0"/>
    </xf>
    <xf numFmtId="0" fontId="44" fillId="0" borderId="301" xfId="0" applyFont="1" applyBorder="1" applyAlignment="1" applyProtection="1">
      <alignment horizontal="center" vertical="center"/>
      <protection locked="0"/>
    </xf>
    <xf numFmtId="0" fontId="42" fillId="0" borderId="148" xfId="0" applyFont="1" applyBorder="1" applyAlignment="1" applyProtection="1">
      <alignment horizontal="center" vertical="center"/>
      <protection locked="0"/>
    </xf>
    <xf numFmtId="0" fontId="42" fillId="0" borderId="92" xfId="0" applyFont="1" applyBorder="1" applyAlignment="1" applyProtection="1">
      <alignment horizontal="center" vertical="center"/>
      <protection locked="0"/>
    </xf>
    <xf numFmtId="0" fontId="42" fillId="0" borderId="302" xfId="0" applyFont="1" applyBorder="1" applyAlignment="1" applyProtection="1">
      <alignment horizontal="center" vertical="center"/>
      <protection locked="0"/>
    </xf>
    <xf numFmtId="0" fontId="74" fillId="0" borderId="54" xfId="0" applyFont="1" applyFill="1" applyBorder="1" applyAlignment="1" applyProtection="1">
      <alignment horizontal="center" vertical="center" shrinkToFit="1"/>
      <protection locked="0"/>
    </xf>
    <xf numFmtId="0" fontId="74" fillId="0" borderId="303" xfId="0" applyFont="1" applyFill="1" applyBorder="1" applyAlignment="1" applyProtection="1">
      <alignment horizontal="center" vertical="center" shrinkToFit="1"/>
      <protection locked="0"/>
    </xf>
    <xf numFmtId="0" fontId="56" fillId="0" borderId="304" xfId="0" applyFont="1" applyFill="1" applyBorder="1" applyAlignment="1">
      <alignment horizontal="center" vertical="center" shrinkToFit="1"/>
    </xf>
    <xf numFmtId="0" fontId="56" fillId="0" borderId="305" xfId="0" applyFont="1" applyFill="1" applyBorder="1" applyAlignment="1">
      <alignment horizontal="center" vertical="center" shrinkToFit="1"/>
    </xf>
    <xf numFmtId="0" fontId="56" fillId="0" borderId="306" xfId="0" applyFont="1" applyFill="1" applyBorder="1" applyAlignment="1">
      <alignment horizontal="center" vertical="center" shrinkToFit="1"/>
    </xf>
    <xf numFmtId="0" fontId="74" fillId="0" borderId="246" xfId="0" applyFont="1" applyFill="1" applyBorder="1" applyAlignment="1" applyProtection="1">
      <alignment horizontal="center" vertical="center" shrinkToFit="1"/>
      <protection locked="0"/>
    </xf>
    <xf numFmtId="0" fontId="74" fillId="0" borderId="307" xfId="0" applyFont="1" applyFill="1" applyBorder="1" applyAlignment="1" applyProtection="1">
      <alignment horizontal="center" vertical="center" shrinkToFit="1"/>
      <protection locked="0"/>
    </xf>
    <xf numFmtId="176" fontId="73" fillId="0" borderId="95" xfId="0" applyNumberFormat="1" applyFont="1" applyBorder="1" applyAlignment="1" applyProtection="1">
      <alignment horizontal="center" vertical="center"/>
      <protection locked="0"/>
    </xf>
    <xf numFmtId="176" fontId="73" fillId="0" borderId="308" xfId="0" applyNumberFormat="1" applyFont="1" applyBorder="1" applyAlignment="1" applyProtection="1">
      <alignment horizontal="center" vertical="center"/>
      <protection locked="0"/>
    </xf>
    <xf numFmtId="176" fontId="73" fillId="0" borderId="309" xfId="0" applyNumberFormat="1" applyFont="1" applyBorder="1" applyAlignment="1" applyProtection="1">
      <alignment horizontal="center" vertical="center"/>
      <protection locked="0"/>
    </xf>
    <xf numFmtId="176" fontId="73" fillId="0" borderId="93" xfId="0" applyNumberFormat="1" applyFont="1" applyBorder="1" applyAlignment="1" applyProtection="1">
      <alignment horizontal="center" vertical="center"/>
      <protection locked="0"/>
    </xf>
    <xf numFmtId="176" fontId="73" fillId="0" borderId="310" xfId="0" applyNumberFormat="1" applyFont="1" applyBorder="1" applyAlignment="1" applyProtection="1">
      <alignment horizontal="center" vertical="center"/>
      <protection locked="0"/>
    </xf>
    <xf numFmtId="176" fontId="73" fillId="0" borderId="311" xfId="0" applyNumberFormat="1" applyFont="1" applyBorder="1" applyAlignment="1" applyProtection="1">
      <alignment horizontal="center" vertical="center"/>
      <protection locked="0"/>
    </xf>
    <xf numFmtId="0" fontId="56" fillId="0" borderId="312" xfId="0" applyFont="1" applyFill="1" applyBorder="1" applyAlignment="1">
      <alignment horizontal="center" vertical="center" shrinkToFit="1"/>
    </xf>
    <xf numFmtId="0" fontId="56" fillId="0" borderId="162" xfId="0" applyFont="1" applyFill="1" applyBorder="1" applyAlignment="1">
      <alignment horizontal="center" vertical="center" shrinkToFit="1"/>
    </xf>
    <xf numFmtId="0" fontId="73" fillId="0" borderId="313" xfId="0" applyFont="1" applyFill="1" applyBorder="1" applyAlignment="1" applyProtection="1">
      <alignment horizontal="center" vertical="center"/>
      <protection locked="0"/>
    </xf>
    <xf numFmtId="0" fontId="73" fillId="0" borderId="308" xfId="0" applyFont="1" applyFill="1" applyBorder="1" applyAlignment="1" applyProtection="1">
      <alignment horizontal="center" vertical="center"/>
      <protection locked="0"/>
    </xf>
    <xf numFmtId="0" fontId="73" fillId="0" borderId="94" xfId="0" applyFont="1" applyFill="1" applyBorder="1" applyAlignment="1" applyProtection="1">
      <alignment horizontal="center" vertical="center"/>
      <protection locked="0"/>
    </xf>
    <xf numFmtId="0" fontId="61" fillId="0" borderId="314" xfId="0" applyFont="1" applyFill="1" applyBorder="1" applyAlignment="1" applyProtection="1">
      <alignment horizontal="center" vertical="center" shrinkToFit="1"/>
      <protection/>
    </xf>
    <xf numFmtId="0" fontId="61" fillId="0" borderId="246" xfId="0" applyFont="1" applyFill="1" applyBorder="1" applyAlignment="1" applyProtection="1">
      <alignment horizontal="center" vertical="center" shrinkToFit="1"/>
      <protection/>
    </xf>
    <xf numFmtId="0" fontId="61" fillId="0" borderId="307" xfId="0" applyFont="1" applyFill="1" applyBorder="1" applyAlignment="1" applyProtection="1">
      <alignment horizontal="center" vertical="center" shrinkToFit="1"/>
      <protection/>
    </xf>
    <xf numFmtId="0" fontId="61" fillId="0" borderId="315" xfId="0" applyFont="1" applyFill="1" applyBorder="1" applyAlignment="1" applyProtection="1">
      <alignment horizontal="center" vertical="center" shrinkToFit="1"/>
      <protection/>
    </xf>
    <xf numFmtId="0" fontId="61" fillId="0" borderId="54" xfId="0" applyFont="1" applyFill="1" applyBorder="1" applyAlignment="1" applyProtection="1">
      <alignment horizontal="center" vertical="center" shrinkToFit="1"/>
      <protection/>
    </xf>
    <xf numFmtId="0" fontId="61" fillId="0" borderId="303" xfId="0" applyFont="1" applyFill="1" applyBorder="1" applyAlignment="1" applyProtection="1">
      <alignment horizontal="center" vertical="center" shrinkToFit="1"/>
      <protection/>
    </xf>
    <xf numFmtId="0" fontId="44" fillId="0" borderId="148" xfId="0" applyFont="1" applyBorder="1" applyAlignment="1" applyProtection="1">
      <alignment horizontal="center" vertical="center"/>
      <protection locked="0"/>
    </xf>
    <xf numFmtId="0" fontId="44" fillId="0" borderId="92" xfId="0" applyFont="1" applyBorder="1" applyAlignment="1" applyProtection="1">
      <alignment horizontal="center" vertical="center"/>
      <protection locked="0"/>
    </xf>
    <xf numFmtId="0" fontId="44" fillId="0" borderId="302" xfId="0" applyFont="1" applyBorder="1" applyAlignment="1" applyProtection="1">
      <alignment horizontal="center" vertical="center"/>
      <protection locked="0"/>
    </xf>
    <xf numFmtId="176" fontId="73" fillId="0" borderId="65" xfId="0" applyNumberFormat="1" applyFont="1" applyBorder="1" applyAlignment="1" applyProtection="1">
      <alignment horizontal="center" vertical="center"/>
      <protection locked="0"/>
    </xf>
    <xf numFmtId="176" fontId="73" fillId="0" borderId="88" xfId="0" applyNumberFormat="1" applyFont="1" applyBorder="1" applyAlignment="1" applyProtection="1">
      <alignment horizontal="center" vertical="center"/>
      <protection locked="0"/>
    </xf>
    <xf numFmtId="0" fontId="56" fillId="0" borderId="316" xfId="0" applyFont="1" applyBorder="1" applyAlignment="1">
      <alignment horizontal="center" vertical="center" shrinkToFit="1"/>
    </xf>
    <xf numFmtId="0" fontId="56" fillId="0" borderId="317" xfId="0" applyFont="1" applyBorder="1" applyAlignment="1">
      <alignment horizontal="center" vertical="center" shrinkToFit="1"/>
    </xf>
    <xf numFmtId="0" fontId="56" fillId="0" borderId="318" xfId="0" applyFont="1" applyFill="1" applyBorder="1" applyAlignment="1" applyProtection="1">
      <alignment horizontal="center" vertical="center" shrinkToFit="1"/>
      <protection/>
    </xf>
    <xf numFmtId="0" fontId="56" fillId="0" borderId="15" xfId="0" applyFont="1" applyFill="1" applyBorder="1" applyAlignment="1" applyProtection="1">
      <alignment horizontal="center" vertical="center" shrinkToFit="1"/>
      <protection/>
    </xf>
    <xf numFmtId="0" fontId="56" fillId="0" borderId="319" xfId="0" applyFont="1" applyFill="1" applyBorder="1" applyAlignment="1" applyProtection="1">
      <alignment horizontal="center" vertical="center" shrinkToFit="1"/>
      <protection/>
    </xf>
    <xf numFmtId="0" fontId="74" fillId="0" borderId="320" xfId="0" applyFont="1" applyFill="1" applyBorder="1" applyAlignment="1" applyProtection="1">
      <alignment horizontal="center" vertical="center" shrinkToFit="1"/>
      <protection locked="0"/>
    </xf>
    <xf numFmtId="0" fontId="74" fillId="0" borderId="82" xfId="0" applyFont="1" applyFill="1" applyBorder="1" applyAlignment="1" applyProtection="1">
      <alignment horizontal="center" vertical="center" shrinkToFit="1"/>
      <protection locked="0"/>
    </xf>
    <xf numFmtId="0" fontId="74" fillId="0" borderId="105" xfId="0" applyFont="1" applyFill="1" applyBorder="1" applyAlignment="1" applyProtection="1">
      <alignment horizontal="center" vertical="center" shrinkToFit="1"/>
      <protection locked="0"/>
    </xf>
    <xf numFmtId="0" fontId="74" fillId="0" borderId="321" xfId="0" applyFont="1" applyFill="1" applyBorder="1" applyAlignment="1" applyProtection="1">
      <alignment horizontal="center" vertical="center" shrinkToFit="1"/>
      <protection locked="0"/>
    </xf>
    <xf numFmtId="0" fontId="56" fillId="0" borderId="322" xfId="0" applyFont="1" applyFill="1" applyBorder="1" applyAlignment="1" applyProtection="1">
      <alignment horizontal="center" vertical="center" shrinkToFit="1"/>
      <protection/>
    </xf>
    <xf numFmtId="0" fontId="56" fillId="0" borderId="162" xfId="0" applyFont="1" applyFill="1" applyBorder="1" applyAlignment="1" applyProtection="1">
      <alignment horizontal="center" vertical="center" shrinkToFit="1"/>
      <protection/>
    </xf>
    <xf numFmtId="0" fontId="44" fillId="0" borderId="46" xfId="0" applyFont="1" applyFill="1" applyBorder="1" applyAlignment="1" applyProtection="1">
      <alignment horizontal="center" vertical="center"/>
      <protection/>
    </xf>
    <xf numFmtId="0" fontId="0" fillId="0" borderId="92" xfId="0" applyBorder="1" applyAlignment="1">
      <alignment/>
    </xf>
    <xf numFmtId="0" fontId="0" fillId="0" borderId="302" xfId="0" applyBorder="1" applyAlignment="1">
      <alignment/>
    </xf>
    <xf numFmtId="0" fontId="300" fillId="9" borderId="0" xfId="0" applyFont="1" applyFill="1" applyBorder="1" applyAlignment="1">
      <alignment horizontal="center" vertical="center" shrinkToFit="1"/>
    </xf>
    <xf numFmtId="0" fontId="144" fillId="0" borderId="323" xfId="51" applyFont="1" applyFill="1" applyBorder="1" applyAlignment="1" applyProtection="1">
      <alignment horizontal="right" vertical="center" shrinkToFit="1"/>
      <protection/>
    </xf>
    <xf numFmtId="0" fontId="145" fillId="0" borderId="139" xfId="0" applyFont="1" applyBorder="1" applyAlignment="1">
      <alignment horizontal="right" shrinkToFit="1"/>
    </xf>
    <xf numFmtId="0" fontId="144" fillId="0" borderId="139" xfId="51" applyFont="1" applyFill="1" applyBorder="1" applyAlignment="1" applyProtection="1">
      <alignment horizontal="left" vertical="center" shrinkToFit="1"/>
      <protection/>
    </xf>
    <xf numFmtId="0" fontId="144" fillId="0" borderId="324" xfId="51" applyFont="1" applyFill="1" applyBorder="1" applyAlignment="1" applyProtection="1">
      <alignment horizontal="left" vertical="center" shrinkToFit="1"/>
      <protection/>
    </xf>
    <xf numFmtId="0" fontId="50" fillId="0" borderId="325" xfId="0" applyFont="1" applyFill="1" applyBorder="1" applyAlignment="1" applyProtection="1">
      <alignment horizontal="center" vertical="center"/>
      <protection/>
    </xf>
    <xf numFmtId="0" fontId="0" fillId="0" borderId="300" xfId="0" applyBorder="1" applyAlignment="1">
      <alignment/>
    </xf>
    <xf numFmtId="0" fontId="0" fillId="0" borderId="301" xfId="0" applyBorder="1" applyAlignment="1">
      <alignment/>
    </xf>
    <xf numFmtId="0" fontId="41" fillId="0" borderId="46" xfId="0" applyFont="1" applyFill="1" applyBorder="1" applyAlignment="1" applyProtection="1">
      <alignment horizontal="center" vertical="center"/>
      <protection/>
    </xf>
    <xf numFmtId="0" fontId="143" fillId="0" borderId="92" xfId="0" applyFont="1" applyBorder="1" applyAlignment="1">
      <alignment/>
    </xf>
    <xf numFmtId="0" fontId="143" fillId="0" borderId="302" xfId="0" applyFont="1" applyBorder="1" applyAlignment="1">
      <alignment/>
    </xf>
    <xf numFmtId="0" fontId="41" fillId="0" borderId="302" xfId="0" applyFont="1" applyFill="1" applyBorder="1" applyAlignment="1" applyProtection="1">
      <alignment horizontal="center" vertical="center" shrinkToFit="1"/>
      <protection/>
    </xf>
    <xf numFmtId="0" fontId="44" fillId="0" borderId="326" xfId="51" applyFont="1" applyFill="1" applyBorder="1" applyAlignment="1" applyProtection="1">
      <alignment horizontal="right" vertical="center" shrinkToFit="1"/>
      <protection locked="0"/>
    </xf>
    <xf numFmtId="0" fontId="44" fillId="0" borderId="139" xfId="51" applyFont="1" applyFill="1" applyBorder="1" applyAlignment="1" applyProtection="1">
      <alignment horizontal="right" vertical="center" shrinkToFit="1"/>
      <protection locked="0"/>
    </xf>
    <xf numFmtId="0" fontId="44" fillId="0" borderId="139" xfId="51" applyFont="1" applyFill="1" applyBorder="1" applyAlignment="1" applyProtection="1">
      <alignment horizontal="left" vertical="center" shrinkToFit="1"/>
      <protection locked="0"/>
    </xf>
    <xf numFmtId="0" fontId="44" fillId="0" borderId="324" xfId="51" applyFont="1" applyFill="1" applyBorder="1" applyAlignment="1" applyProtection="1">
      <alignment horizontal="left" vertical="center" shrinkToFit="1"/>
      <protection locked="0"/>
    </xf>
    <xf numFmtId="0" fontId="73" fillId="0" borderId="327" xfId="0" applyFont="1" applyFill="1" applyBorder="1" applyAlignment="1" applyProtection="1">
      <alignment horizontal="center" vertical="center"/>
      <protection locked="0"/>
    </xf>
    <xf numFmtId="0" fontId="73" fillId="0" borderId="328" xfId="0" applyFont="1" applyFill="1" applyBorder="1" applyAlignment="1" applyProtection="1">
      <alignment horizontal="center" vertical="center"/>
      <protection locked="0"/>
    </xf>
    <xf numFmtId="176" fontId="73" fillId="0" borderId="70" xfId="0" applyNumberFormat="1" applyFont="1" applyBorder="1" applyAlignment="1" applyProtection="1">
      <alignment horizontal="center" vertical="center"/>
      <protection locked="0"/>
    </xf>
    <xf numFmtId="176" fontId="73" fillId="0" borderId="84" xfId="0" applyNumberFormat="1" applyFont="1" applyBorder="1" applyAlignment="1" applyProtection="1">
      <alignment horizontal="center" vertical="center"/>
      <protection locked="0"/>
    </xf>
    <xf numFmtId="176" fontId="73" fillId="0" borderId="329" xfId="0" applyNumberFormat="1" applyFont="1" applyBorder="1" applyAlignment="1" applyProtection="1">
      <alignment horizontal="center" vertical="center"/>
      <protection locked="0"/>
    </xf>
    <xf numFmtId="176" fontId="73" fillId="0" borderId="330" xfId="0" applyNumberFormat="1" applyFont="1" applyBorder="1" applyAlignment="1" applyProtection="1">
      <alignment horizontal="center" vertical="center"/>
      <protection locked="0"/>
    </xf>
    <xf numFmtId="176" fontId="73" fillId="0" borderId="331" xfId="0" applyNumberFormat="1" applyFont="1" applyBorder="1" applyAlignment="1" applyProtection="1">
      <alignment horizontal="center" vertical="center"/>
      <protection locked="0"/>
    </xf>
    <xf numFmtId="176" fontId="73" fillId="0" borderId="332" xfId="0" applyNumberFormat="1" applyFont="1" applyBorder="1" applyAlignment="1" applyProtection="1">
      <alignment horizontal="center" vertical="center"/>
      <protection locked="0"/>
    </xf>
    <xf numFmtId="176" fontId="73" fillId="0" borderId="333" xfId="0" applyNumberFormat="1" applyFont="1" applyBorder="1" applyAlignment="1" applyProtection="1">
      <alignment horizontal="center" vertical="center"/>
      <protection locked="0"/>
    </xf>
    <xf numFmtId="0" fontId="56" fillId="0" borderId="163" xfId="0" applyFont="1" applyFill="1" applyBorder="1" applyAlignment="1">
      <alignment horizontal="center" vertical="center" shrinkToFit="1"/>
    </xf>
    <xf numFmtId="0" fontId="56" fillId="0" borderId="334" xfId="0" applyFont="1" applyFill="1" applyBorder="1" applyAlignment="1">
      <alignment horizontal="center" vertical="center" shrinkToFit="1"/>
    </xf>
    <xf numFmtId="49" fontId="44" fillId="0" borderId="87" xfId="0" applyNumberFormat="1" applyFont="1" applyBorder="1" applyAlignment="1">
      <alignment horizontal="center" vertical="center" shrinkToFit="1"/>
    </xf>
    <xf numFmtId="49" fontId="44" fillId="0" borderId="92" xfId="0" applyNumberFormat="1" applyFont="1" applyBorder="1" applyAlignment="1">
      <alignment horizontal="center" vertical="center" shrinkToFit="1"/>
    </xf>
    <xf numFmtId="49" fontId="44" fillId="0" borderId="75" xfId="0" applyNumberFormat="1" applyFont="1" applyBorder="1" applyAlignment="1">
      <alignment horizontal="center" vertical="center" shrinkToFit="1"/>
    </xf>
    <xf numFmtId="0" fontId="334" fillId="57" borderId="0" xfId="51" applyFont="1" applyFill="1" applyAlignment="1" applyProtection="1">
      <alignment vertical="center" textRotation="255" shrinkToFit="1"/>
      <protection/>
    </xf>
    <xf numFmtId="0" fontId="159" fillId="0" borderId="88" xfId="0" applyFont="1" applyFill="1" applyBorder="1" applyAlignment="1" applyProtection="1">
      <alignment horizontal="center" vertical="center" shrinkToFit="1"/>
      <protection locked="0"/>
    </xf>
    <xf numFmtId="0" fontId="159" fillId="0" borderId="64" xfId="0" applyFont="1" applyFill="1" applyBorder="1" applyAlignment="1" applyProtection="1">
      <alignment horizontal="center" vertical="center" shrinkToFit="1"/>
      <protection locked="0"/>
    </xf>
    <xf numFmtId="0" fontId="61" fillId="0" borderId="64" xfId="0" applyNumberFormat="1" applyFont="1" applyFill="1" applyBorder="1" applyAlignment="1" applyProtection="1">
      <alignment horizontal="center" vertical="center" shrinkToFit="1"/>
      <protection locked="0"/>
    </xf>
    <xf numFmtId="0" fontId="122" fillId="0" borderId="0" xfId="0" applyNumberFormat="1" applyFont="1" applyBorder="1" applyAlignment="1">
      <alignment horizontal="center" vertical="center"/>
    </xf>
    <xf numFmtId="0" fontId="56" fillId="0" borderId="115" xfId="0" applyFont="1" applyFill="1" applyBorder="1" applyAlignment="1" applyProtection="1">
      <alignment horizontal="center" vertical="center" shrinkToFit="1"/>
      <protection/>
    </xf>
    <xf numFmtId="0" fontId="56" fillId="0" borderId="246" xfId="0" applyFont="1" applyFill="1" applyBorder="1" applyAlignment="1" applyProtection="1">
      <alignment horizontal="center" vertical="center" shrinkToFit="1"/>
      <protection/>
    </xf>
    <xf numFmtId="0" fontId="56" fillId="0" borderId="335" xfId="0" applyFont="1" applyFill="1" applyBorder="1" applyAlignment="1" applyProtection="1">
      <alignment horizontal="center" vertical="center" shrinkToFit="1"/>
      <protection/>
    </xf>
    <xf numFmtId="0" fontId="61" fillId="0" borderId="89" xfId="0" applyFont="1" applyBorder="1" applyAlignment="1">
      <alignment horizontal="center" vertical="center" shrinkToFit="1"/>
    </xf>
    <xf numFmtId="0" fontId="61" fillId="0" borderId="55" xfId="0" applyFont="1" applyBorder="1" applyAlignment="1">
      <alignment horizontal="center" vertical="center" shrinkToFit="1"/>
    </xf>
    <xf numFmtId="0" fontId="61" fillId="0" borderId="93" xfId="0" applyFont="1" applyBorder="1" applyAlignment="1">
      <alignment horizontal="center" vertical="center" shrinkToFit="1"/>
    </xf>
    <xf numFmtId="0" fontId="140" fillId="0" borderId="0" xfId="0" applyFont="1" applyBorder="1" applyAlignment="1">
      <alignment horizontal="center" vertical="center" shrinkToFit="1"/>
    </xf>
    <xf numFmtId="0" fontId="152" fillId="0" borderId="16" xfId="0" applyFont="1" applyBorder="1" applyAlignment="1">
      <alignment horizontal="right" vertical="center"/>
    </xf>
    <xf numFmtId="0" fontId="152" fillId="0" borderId="16" xfId="0" applyFont="1" applyBorder="1" applyAlignment="1">
      <alignment horizontal="left" vertical="center"/>
    </xf>
    <xf numFmtId="0" fontId="56" fillId="0" borderId="336" xfId="0" applyFont="1" applyFill="1" applyBorder="1" applyAlignment="1" applyProtection="1">
      <alignment horizontal="center" vertical="center" shrinkToFit="1"/>
      <protection/>
    </xf>
    <xf numFmtId="0" fontId="56" fillId="0" borderId="232" xfId="0" applyFont="1" applyFill="1" applyBorder="1" applyAlignment="1" applyProtection="1">
      <alignment horizontal="center" vertical="center" shrinkToFit="1"/>
      <protection/>
    </xf>
    <xf numFmtId="0" fontId="41" fillId="0" borderId="315" xfId="0" applyFont="1" applyFill="1" applyBorder="1" applyAlignment="1" applyProtection="1">
      <alignment horizontal="center" vertical="center"/>
      <protection/>
    </xf>
    <xf numFmtId="0" fontId="41" fillId="0" borderId="54" xfId="0" applyFont="1" applyFill="1" applyBorder="1" applyAlignment="1" applyProtection="1">
      <alignment horizontal="center" vertical="center"/>
      <protection/>
    </xf>
    <xf numFmtId="0" fontId="41" fillId="0" borderId="337" xfId="0" applyFont="1" applyFill="1" applyBorder="1" applyAlignment="1" applyProtection="1">
      <alignment horizontal="center" vertical="center"/>
      <protection/>
    </xf>
    <xf numFmtId="0" fontId="41" fillId="0" borderId="321" xfId="0" applyFont="1" applyFill="1" applyBorder="1" applyAlignment="1" applyProtection="1">
      <alignment horizontal="center" vertical="center"/>
      <protection/>
    </xf>
    <xf numFmtId="0" fontId="41" fillId="0" borderId="90" xfId="0" applyFont="1" applyFill="1" applyBorder="1" applyAlignment="1" applyProtection="1">
      <alignment horizontal="center" vertical="center"/>
      <protection/>
    </xf>
    <xf numFmtId="0" fontId="41" fillId="0" borderId="338" xfId="0" applyFont="1" applyFill="1" applyBorder="1" applyAlignment="1" applyProtection="1">
      <alignment horizontal="center" vertical="center"/>
      <protection/>
    </xf>
    <xf numFmtId="0" fontId="41" fillId="0" borderId="55" xfId="0" applyFont="1" applyFill="1" applyBorder="1" applyAlignment="1" applyProtection="1">
      <alignment horizontal="center" vertical="center"/>
      <protection/>
    </xf>
    <xf numFmtId="0" fontId="41" fillId="0" borderId="339" xfId="0" applyFont="1" applyFill="1" applyBorder="1" applyAlignment="1" applyProtection="1">
      <alignment horizontal="center" vertical="center"/>
      <protection/>
    </xf>
    <xf numFmtId="0" fontId="41" fillId="0" borderId="13" xfId="0" applyFont="1" applyFill="1" applyBorder="1" applyAlignment="1" applyProtection="1">
      <alignment horizontal="center" vertical="center"/>
      <protection/>
    </xf>
    <xf numFmtId="0" fontId="41" fillId="0" borderId="340" xfId="0" applyFont="1" applyFill="1" applyBorder="1" applyAlignment="1" applyProtection="1">
      <alignment horizontal="center" vertical="center"/>
      <protection/>
    </xf>
    <xf numFmtId="0" fontId="56" fillId="0" borderId="341" xfId="0" applyFont="1" applyFill="1" applyBorder="1" applyAlignment="1">
      <alignment horizontal="center" vertical="center" shrinkToFit="1"/>
    </xf>
    <xf numFmtId="0" fontId="56" fillId="0" borderId="319" xfId="0" applyFont="1" applyFill="1" applyBorder="1" applyAlignment="1">
      <alignment horizontal="center" vertical="center" shrinkToFit="1"/>
    </xf>
    <xf numFmtId="0" fontId="41" fillId="0" borderId="89" xfId="0" applyFont="1" applyFill="1" applyBorder="1" applyAlignment="1" applyProtection="1">
      <alignment horizontal="center" vertical="center"/>
      <protection/>
    </xf>
    <xf numFmtId="0" fontId="41" fillId="0" borderId="57" xfId="0" applyFont="1" applyFill="1" applyBorder="1" applyAlignment="1" applyProtection="1">
      <alignment horizontal="center" vertical="center"/>
      <protection/>
    </xf>
    <xf numFmtId="0" fontId="41" fillId="0" borderId="85" xfId="0" applyFont="1" applyFill="1" applyBorder="1" applyAlignment="1" applyProtection="1">
      <alignment horizontal="center" vertical="center"/>
      <protection/>
    </xf>
    <xf numFmtId="0" fontId="41" fillId="0" borderId="71" xfId="0" applyFont="1" applyFill="1" applyBorder="1" applyAlignment="1" applyProtection="1">
      <alignment horizontal="center" vertical="center"/>
      <protection/>
    </xf>
    <xf numFmtId="0" fontId="41" fillId="0" borderId="60" xfId="0" applyFont="1" applyFill="1" applyBorder="1" applyAlignment="1" applyProtection="1">
      <alignment horizontal="center" vertical="center"/>
      <protection/>
    </xf>
    <xf numFmtId="0" fontId="41" fillId="0" borderId="243" xfId="0" applyFont="1" applyFill="1" applyBorder="1" applyAlignment="1" applyProtection="1">
      <alignment horizontal="center" vertical="center"/>
      <protection/>
    </xf>
    <xf numFmtId="0" fontId="56" fillId="0" borderId="15" xfId="0" applyFont="1" applyFill="1" applyBorder="1" applyAlignment="1">
      <alignment horizontal="center" vertical="center" shrinkToFit="1"/>
    </xf>
    <xf numFmtId="0" fontId="56" fillId="0" borderId="322" xfId="0" applyFont="1" applyFill="1" applyBorder="1" applyAlignment="1">
      <alignment horizontal="center" vertical="center" shrinkToFit="1"/>
    </xf>
    <xf numFmtId="0" fontId="41" fillId="0" borderId="17" xfId="0" applyFont="1" applyFill="1" applyBorder="1" applyAlignment="1" applyProtection="1">
      <alignment horizontal="center" vertical="center" shrinkToFit="1"/>
      <protection locked="0"/>
    </xf>
    <xf numFmtId="0" fontId="41" fillId="0" borderId="303" xfId="0" applyFont="1" applyFill="1" applyBorder="1" applyAlignment="1" applyProtection="1">
      <alignment horizontal="center" vertical="center"/>
      <protection/>
    </xf>
    <xf numFmtId="0" fontId="56" fillId="0" borderId="114" xfId="0" applyNumberFormat="1" applyFont="1" applyFill="1" applyBorder="1" applyAlignment="1" applyProtection="1">
      <alignment horizontal="center" vertical="center" shrinkToFit="1"/>
      <protection/>
    </xf>
    <xf numFmtId="0" fontId="56" fillId="0" borderId="80" xfId="0" applyNumberFormat="1" applyFont="1" applyFill="1" applyBorder="1" applyAlignment="1" applyProtection="1">
      <alignment horizontal="center" vertical="center" shrinkToFit="1"/>
      <protection/>
    </xf>
    <xf numFmtId="0" fontId="56" fillId="0" borderId="80" xfId="0" applyFont="1" applyFill="1" applyBorder="1" applyAlignment="1" applyProtection="1">
      <alignment horizontal="center" vertical="center" shrinkToFit="1"/>
      <protection/>
    </xf>
    <xf numFmtId="0" fontId="72" fillId="0" borderId="138" xfId="0" applyFont="1" applyFill="1" applyBorder="1" applyAlignment="1">
      <alignment horizontal="center" vertical="center" textRotation="255" shrinkToFit="1"/>
    </xf>
    <xf numFmtId="0" fontId="72" fillId="0" borderId="0" xfId="0" applyFont="1" applyFill="1" applyBorder="1" applyAlignment="1">
      <alignment horizontal="center" vertical="center" textRotation="255" shrinkToFit="1"/>
    </xf>
    <xf numFmtId="0" fontId="72" fillId="0" borderId="54" xfId="0" applyFont="1" applyFill="1" applyBorder="1" applyAlignment="1">
      <alignment horizontal="center" vertical="center" textRotation="255" shrinkToFit="1"/>
    </xf>
    <xf numFmtId="0" fontId="56" fillId="0" borderId="138" xfId="0" applyFont="1" applyFill="1" applyBorder="1" applyAlignment="1">
      <alignment horizontal="center" vertical="center" wrapText="1"/>
    </xf>
    <xf numFmtId="0" fontId="41" fillId="0" borderId="45"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0" borderId="168" xfId="0" applyFont="1" applyFill="1" applyBorder="1" applyAlignment="1" applyProtection="1">
      <alignment horizontal="center" vertical="center"/>
      <protection/>
    </xf>
    <xf numFmtId="0" fontId="41" fillId="0" borderId="166" xfId="0" applyFont="1" applyFill="1" applyBorder="1" applyAlignment="1" applyProtection="1">
      <alignment horizontal="center" vertical="center"/>
      <protection/>
    </xf>
    <xf numFmtId="0" fontId="41" fillId="0" borderId="17" xfId="0" applyFont="1" applyFill="1" applyBorder="1" applyAlignment="1" applyProtection="1">
      <alignment horizontal="center" vertical="center" shrinkToFit="1"/>
      <protection/>
    </xf>
    <xf numFmtId="0" fontId="41" fillId="0" borderId="17" xfId="0" applyFont="1" applyBorder="1" applyAlignment="1">
      <alignment horizontal="center" vertical="center" shrinkToFit="1"/>
    </xf>
    <xf numFmtId="0" fontId="56" fillId="0" borderId="342" xfId="0" applyFont="1" applyBorder="1" applyAlignment="1">
      <alignment horizontal="center" vertical="center" textRotation="255" shrinkToFit="1"/>
    </xf>
    <xf numFmtId="0" fontId="56" fillId="0" borderId="343" xfId="0" applyFont="1" applyBorder="1" applyAlignment="1">
      <alignment horizontal="center" vertical="center" textRotation="255" shrinkToFit="1"/>
    </xf>
    <xf numFmtId="0" fontId="56" fillId="0" borderId="344" xfId="0" applyFont="1" applyBorder="1" applyAlignment="1">
      <alignment horizontal="center" vertical="center" textRotation="255" shrinkToFit="1"/>
    </xf>
    <xf numFmtId="0" fontId="72" fillId="0" borderId="138" xfId="0" applyFont="1" applyFill="1" applyBorder="1" applyAlignment="1">
      <alignment horizontal="center" vertical="center" textRotation="255"/>
    </xf>
    <xf numFmtId="0" fontId="72" fillId="0" borderId="0" xfId="0" applyFont="1" applyFill="1" applyBorder="1" applyAlignment="1">
      <alignment horizontal="center" vertical="center" textRotation="255"/>
    </xf>
    <xf numFmtId="0" fontId="72" fillId="0" borderId="54" xfId="0" applyFont="1" applyFill="1" applyBorder="1" applyAlignment="1">
      <alignment horizontal="center" vertical="center" textRotation="255"/>
    </xf>
    <xf numFmtId="0" fontId="56" fillId="0" borderId="345" xfId="0" applyFont="1" applyFill="1" applyBorder="1" applyAlignment="1">
      <alignment horizontal="center" vertical="center" shrinkToFit="1"/>
    </xf>
    <xf numFmtId="0" fontId="56" fillId="0" borderId="316" xfId="0" applyFont="1" applyFill="1" applyBorder="1" applyAlignment="1">
      <alignment horizontal="center" vertical="center" shrinkToFit="1"/>
    </xf>
    <xf numFmtId="0" fontId="56" fillId="0" borderId="346" xfId="0" applyFont="1" applyFill="1" applyBorder="1" applyAlignment="1">
      <alignment horizontal="center" vertical="center" shrinkToFit="1"/>
    </xf>
    <xf numFmtId="0" fontId="144" fillId="0" borderId="0" xfId="0" applyFont="1" applyBorder="1" applyAlignment="1" applyProtection="1">
      <alignment horizontal="center" vertical="center" shrinkToFit="1"/>
      <protection/>
    </xf>
    <xf numFmtId="0" fontId="74" fillId="0" borderId="0" xfId="0" applyFont="1" applyAlignment="1">
      <alignment horizontal="center" vertical="center"/>
    </xf>
    <xf numFmtId="0" fontId="141" fillId="0" borderId="0" xfId="0" applyFont="1" applyBorder="1" applyAlignment="1">
      <alignment horizontal="center" vertical="center"/>
    </xf>
    <xf numFmtId="0" fontId="41" fillId="0" borderId="87" xfId="0" applyNumberFormat="1" applyFont="1" applyBorder="1" applyAlignment="1" applyProtection="1">
      <alignment horizontal="center" vertical="center"/>
      <protection locked="0"/>
    </xf>
    <xf numFmtId="0" fontId="41" fillId="0" borderId="92" xfId="0" applyNumberFormat="1" applyFont="1" applyBorder="1" applyAlignment="1" applyProtection="1">
      <alignment horizontal="center" vertical="center"/>
      <protection locked="0"/>
    </xf>
    <xf numFmtId="0" fontId="41" fillId="0" borderId="56" xfId="0" applyNumberFormat="1" applyFont="1" applyBorder="1" applyAlignment="1" applyProtection="1">
      <alignment horizontal="center" vertical="center"/>
      <protection locked="0"/>
    </xf>
    <xf numFmtId="0" fontId="41" fillId="0" borderId="337" xfId="0" applyNumberFormat="1" applyFont="1" applyBorder="1" applyAlignment="1" applyProtection="1">
      <alignment horizontal="center" vertical="center"/>
      <protection locked="0"/>
    </xf>
    <xf numFmtId="0" fontId="41" fillId="0" borderId="54" xfId="0" applyNumberFormat="1" applyFont="1" applyBorder="1" applyAlignment="1" applyProtection="1">
      <alignment horizontal="center" vertical="center"/>
      <protection locked="0"/>
    </xf>
    <xf numFmtId="0" fontId="41" fillId="0" borderId="332" xfId="0" applyNumberFormat="1" applyFont="1" applyBorder="1" applyAlignment="1" applyProtection="1">
      <alignment horizontal="center" vertical="center"/>
      <protection locked="0"/>
    </xf>
    <xf numFmtId="0" fontId="41" fillId="0" borderId="337" xfId="0" applyFont="1" applyFill="1" applyBorder="1" applyAlignment="1" applyProtection="1">
      <alignment horizontal="center" vertical="center" shrinkToFit="1"/>
      <protection/>
    </xf>
    <xf numFmtId="0" fontId="41" fillId="0" borderId="54" xfId="0" applyFont="1" applyFill="1" applyBorder="1" applyAlignment="1" applyProtection="1">
      <alignment horizontal="center" vertical="center" shrinkToFit="1"/>
      <protection/>
    </xf>
    <xf numFmtId="0" fontId="41" fillId="0" borderId="321" xfId="0" applyFont="1" applyFill="1" applyBorder="1" applyAlignment="1" applyProtection="1">
      <alignment horizontal="center" vertical="center" shrinkToFit="1"/>
      <protection/>
    </xf>
    <xf numFmtId="185" fontId="44" fillId="0" borderId="337" xfId="0" applyNumberFormat="1" applyFont="1" applyBorder="1" applyAlignment="1">
      <alignment horizontal="center" vertical="center" shrinkToFit="1"/>
    </xf>
    <xf numFmtId="185" fontId="44" fillId="0" borderId="54" xfId="0" applyNumberFormat="1" applyFont="1" applyBorder="1" applyAlignment="1">
      <alignment horizontal="center" vertical="center" shrinkToFit="1"/>
    </xf>
    <xf numFmtId="185" fontId="44" fillId="0" borderId="321" xfId="0" applyNumberFormat="1" applyFont="1" applyBorder="1" applyAlignment="1">
      <alignment horizontal="center" vertical="center" shrinkToFit="1"/>
    </xf>
    <xf numFmtId="0" fontId="73" fillId="0" borderId="347" xfId="0" applyFont="1" applyFill="1" applyBorder="1" applyAlignment="1" applyProtection="1">
      <alignment horizontal="center" vertical="center"/>
      <protection locked="0"/>
    </xf>
    <xf numFmtId="0" fontId="73" fillId="0" borderId="297" xfId="0" applyFont="1" applyFill="1" applyBorder="1" applyAlignment="1" applyProtection="1">
      <alignment horizontal="center" vertical="center"/>
      <protection locked="0"/>
    </xf>
    <xf numFmtId="0" fontId="73" fillId="0" borderId="166" xfId="0" applyFont="1" applyFill="1" applyBorder="1" applyAlignment="1" applyProtection="1">
      <alignment horizontal="center" vertical="center"/>
      <protection locked="0"/>
    </xf>
    <xf numFmtId="0" fontId="73" fillId="0" borderId="348" xfId="0" applyFont="1" applyFill="1" applyBorder="1" applyAlignment="1" applyProtection="1">
      <alignment horizontal="center" vertical="center"/>
      <protection locked="0"/>
    </xf>
    <xf numFmtId="0" fontId="73" fillId="0" borderId="330" xfId="0" applyFont="1" applyFill="1" applyBorder="1" applyAlignment="1" applyProtection="1">
      <alignment horizontal="center" vertical="center"/>
      <protection locked="0"/>
    </xf>
    <xf numFmtId="0" fontId="73" fillId="0" borderId="315" xfId="0" applyFont="1" applyFill="1" applyBorder="1" applyAlignment="1" applyProtection="1">
      <alignment horizontal="center" vertical="center"/>
      <protection locked="0"/>
    </xf>
    <xf numFmtId="0" fontId="122" fillId="0" borderId="316" xfId="0" applyFont="1" applyBorder="1" applyAlignment="1">
      <alignment horizontal="center" vertical="center" shrinkToFit="1"/>
    </xf>
    <xf numFmtId="0" fontId="41" fillId="0" borderId="18" xfId="0" applyFont="1" applyFill="1" applyBorder="1" applyAlignment="1" applyProtection="1">
      <alignment horizontal="center" vertical="center" shrinkToFit="1"/>
      <protection locked="0"/>
    </xf>
    <xf numFmtId="0" fontId="41" fillId="0" borderId="349" xfId="0" applyFont="1" applyFill="1" applyBorder="1" applyAlignment="1" applyProtection="1">
      <alignment horizontal="center" vertical="center" shrinkToFit="1"/>
      <protection/>
    </xf>
    <xf numFmtId="0" fontId="41" fillId="0" borderId="350" xfId="0" applyFont="1" applyFill="1" applyBorder="1" applyAlignment="1" applyProtection="1">
      <alignment horizontal="center" vertical="center" shrinkToFit="1"/>
      <protection/>
    </xf>
    <xf numFmtId="0" fontId="41" fillId="0" borderId="324" xfId="0" applyFont="1" applyFill="1" applyBorder="1" applyAlignment="1" applyProtection="1">
      <alignment horizontal="center" vertical="center" shrinkToFit="1"/>
      <protection/>
    </xf>
    <xf numFmtId="49" fontId="44" fillId="0" borderId="337" xfId="0" applyNumberFormat="1" applyFont="1" applyBorder="1" applyAlignment="1">
      <alignment horizontal="center" vertical="center" shrinkToFit="1"/>
    </xf>
    <xf numFmtId="49" fontId="44" fillId="0" borderId="54" xfId="0" applyNumberFormat="1" applyFont="1" applyBorder="1" applyAlignment="1">
      <alignment horizontal="center" vertical="center" shrinkToFit="1"/>
    </xf>
    <xf numFmtId="49" fontId="44" fillId="0" borderId="321" xfId="0" applyNumberFormat="1" applyFont="1" applyBorder="1" applyAlignment="1">
      <alignment horizontal="center" vertical="center" shrinkToFit="1"/>
    </xf>
    <xf numFmtId="0" fontId="41" fillId="0" borderId="143" xfId="0" applyFont="1" applyFill="1" applyBorder="1" applyAlignment="1" applyProtection="1">
      <alignment horizontal="center" vertical="center" shrinkToFit="1"/>
      <protection/>
    </xf>
    <xf numFmtId="0" fontId="338" fillId="57" borderId="3" xfId="51" applyFont="1" applyFill="1" applyBorder="1" applyAlignment="1" applyProtection="1">
      <alignment horizontal="center" vertical="center" textRotation="255" shrinkToFit="1"/>
      <protection/>
    </xf>
    <xf numFmtId="0" fontId="74" fillId="0" borderId="16" xfId="0" applyFont="1" applyFill="1" applyBorder="1" applyAlignment="1" applyProtection="1">
      <alignment horizontal="left" vertical="center" shrinkToFit="1"/>
      <protection locked="0"/>
    </xf>
    <xf numFmtId="0" fontId="41" fillId="0" borderId="60" xfId="0" applyFont="1" applyFill="1" applyBorder="1" applyAlignment="1" applyProtection="1">
      <alignment horizontal="center" vertical="center" shrinkToFit="1"/>
      <protection/>
    </xf>
    <xf numFmtId="0" fontId="41" fillId="0" borderId="0" xfId="0" applyFont="1" applyFill="1" applyBorder="1" applyAlignment="1" applyProtection="1">
      <alignment horizontal="center" vertical="center" shrinkToFit="1"/>
      <protection/>
    </xf>
    <xf numFmtId="0" fontId="41" fillId="0" borderId="243" xfId="0" applyFont="1" applyFill="1" applyBorder="1" applyAlignment="1" applyProtection="1">
      <alignment horizontal="center" vertical="center" shrinkToFit="1"/>
      <protection/>
    </xf>
    <xf numFmtId="0" fontId="41" fillId="0" borderId="18" xfId="0" applyFont="1" applyFill="1" applyBorder="1" applyAlignment="1" applyProtection="1">
      <alignment horizontal="center" vertical="center" shrinkToFit="1"/>
      <protection/>
    </xf>
    <xf numFmtId="0" fontId="73" fillId="0" borderId="351" xfId="0" applyFont="1" applyFill="1" applyBorder="1" applyAlignment="1" applyProtection="1">
      <alignment horizontal="center" vertical="center"/>
      <protection locked="0"/>
    </xf>
    <xf numFmtId="0" fontId="73" fillId="0" borderId="310" xfId="0" applyFont="1" applyFill="1" applyBorder="1" applyAlignment="1" applyProtection="1">
      <alignment horizontal="center" vertical="center"/>
      <protection locked="0"/>
    </xf>
    <xf numFmtId="0" fontId="73" fillId="0" borderId="168" xfId="0" applyFont="1" applyFill="1" applyBorder="1" applyAlignment="1" applyProtection="1">
      <alignment horizontal="center" vertical="center"/>
      <protection locked="0"/>
    </xf>
    <xf numFmtId="0" fontId="281" fillId="9" borderId="0" xfId="0" applyFont="1" applyFill="1" applyBorder="1" applyAlignment="1">
      <alignment horizontal="center" vertical="center" shrinkToFit="1"/>
    </xf>
    <xf numFmtId="0" fontId="339" fillId="9" borderId="0" xfId="0" applyFont="1" applyFill="1" applyBorder="1" applyAlignment="1">
      <alignment horizontal="center" vertical="center" shrinkToFit="1"/>
    </xf>
    <xf numFmtId="0" fontId="158" fillId="0" borderId="352" xfId="0" applyFont="1" applyBorder="1" applyAlignment="1" applyProtection="1">
      <alignment horizontal="center" vertical="center"/>
      <protection locked="0"/>
    </xf>
    <xf numFmtId="0" fontId="158" fillId="0" borderId="234" xfId="0" applyFont="1" applyBorder="1" applyAlignment="1" applyProtection="1">
      <alignment horizontal="center" vertical="center"/>
      <protection locked="0"/>
    </xf>
    <xf numFmtId="0" fontId="56" fillId="0" borderId="353" xfId="0" applyFont="1" applyFill="1" applyBorder="1" applyAlignment="1">
      <alignment horizontal="center" vertical="center" shrinkToFit="1"/>
    </xf>
    <xf numFmtId="0" fontId="120" fillId="58" borderId="140" xfId="0" applyFont="1" applyFill="1" applyBorder="1" applyAlignment="1">
      <alignment horizontal="center" vertical="center" wrapText="1"/>
    </xf>
    <xf numFmtId="0" fontId="78" fillId="0" borderId="354" xfId="0" applyFont="1" applyFill="1" applyBorder="1" applyAlignment="1">
      <alignment horizontal="center" vertical="center" textRotation="255" shrinkToFit="1"/>
    </xf>
    <xf numFmtId="0" fontId="78" fillId="0" borderId="355" xfId="0" applyFont="1" applyFill="1" applyBorder="1" applyAlignment="1">
      <alignment horizontal="center" vertical="center" textRotation="255" shrinkToFit="1"/>
    </xf>
    <xf numFmtId="0" fontId="56" fillId="0" borderId="356" xfId="0" applyNumberFormat="1" applyFont="1" applyFill="1" applyBorder="1" applyAlignment="1">
      <alignment horizontal="center" vertical="center" shrinkToFit="1"/>
    </xf>
    <xf numFmtId="0" fontId="56" fillId="0" borderId="245" xfId="0" applyNumberFormat="1" applyFont="1" applyFill="1" applyBorder="1" applyAlignment="1">
      <alignment horizontal="center" vertical="center" shrinkToFit="1"/>
    </xf>
    <xf numFmtId="0" fontId="56" fillId="0" borderId="357" xfId="0" applyFont="1" applyFill="1" applyBorder="1" applyAlignment="1">
      <alignment horizontal="center" vertical="center" shrinkToFit="1"/>
    </xf>
    <xf numFmtId="0" fontId="56" fillId="0" borderId="42" xfId="0" applyFont="1" applyFill="1" applyBorder="1" applyAlignment="1">
      <alignment horizontal="center" vertical="center" shrinkToFit="1"/>
    </xf>
    <xf numFmtId="0" fontId="41" fillId="0" borderId="60" xfId="0" applyNumberFormat="1" applyFont="1" applyBorder="1" applyAlignment="1" applyProtection="1">
      <alignment horizontal="center" vertical="center"/>
      <protection locked="0"/>
    </xf>
    <xf numFmtId="0" fontId="41" fillId="0" borderId="0" xfId="0" applyNumberFormat="1" applyFont="1" applyBorder="1" applyAlignment="1" applyProtection="1">
      <alignment horizontal="center" vertical="center"/>
      <protection locked="0"/>
    </xf>
    <xf numFmtId="0" fontId="41" fillId="0" borderId="59" xfId="0" applyNumberFormat="1" applyFont="1" applyBorder="1" applyAlignment="1" applyProtection="1">
      <alignment horizontal="center" vertical="center"/>
      <protection locked="0"/>
    </xf>
    <xf numFmtId="176" fontId="56" fillId="0" borderId="358" xfId="78" applyNumberFormat="1" applyFont="1" applyFill="1" applyBorder="1" applyAlignment="1">
      <alignment horizontal="center" vertical="center" wrapText="1"/>
      <protection/>
    </xf>
    <xf numFmtId="176" fontId="56" fillId="0" borderId="138" xfId="78" applyNumberFormat="1" applyFont="1" applyFill="1" applyBorder="1" applyAlignment="1">
      <alignment horizontal="center" vertical="center" wrapText="1"/>
      <protection/>
    </xf>
    <xf numFmtId="176" fontId="56" fillId="0" borderId="356" xfId="78" applyNumberFormat="1" applyFont="1" applyFill="1" applyBorder="1" applyAlignment="1">
      <alignment horizontal="center" vertical="center" wrapText="1"/>
      <protection/>
    </xf>
    <xf numFmtId="176" fontId="56" fillId="0" borderId="244" xfId="78" applyNumberFormat="1" applyFont="1" applyFill="1" applyBorder="1" applyAlignment="1">
      <alignment horizontal="center" vertical="center" wrapText="1"/>
      <protection/>
    </xf>
    <xf numFmtId="176" fontId="56" fillId="0" borderId="16" xfId="78" applyNumberFormat="1" applyFont="1" applyFill="1" applyBorder="1" applyAlignment="1">
      <alignment horizontal="center" vertical="center" wrapText="1"/>
      <protection/>
    </xf>
    <xf numFmtId="176" fontId="56" fillId="0" borderId="245" xfId="78" applyNumberFormat="1" applyFont="1" applyFill="1" applyBorder="1" applyAlignment="1">
      <alignment horizontal="center" vertical="center" wrapText="1"/>
      <protection/>
    </xf>
    <xf numFmtId="49" fontId="44" fillId="0" borderId="60" xfId="0" applyNumberFormat="1" applyFont="1" applyBorder="1" applyAlignment="1">
      <alignment horizontal="center" vertical="center" shrinkToFit="1"/>
    </xf>
    <xf numFmtId="49" fontId="44" fillId="0" borderId="0" xfId="0" applyNumberFormat="1" applyFont="1" applyBorder="1" applyAlignment="1">
      <alignment horizontal="center" vertical="center" shrinkToFit="1"/>
    </xf>
    <xf numFmtId="49" fontId="44" fillId="0" borderId="243" xfId="0" applyNumberFormat="1" applyFont="1" applyBorder="1" applyAlignment="1">
      <alignment horizontal="center" vertical="center" shrinkToFit="1"/>
    </xf>
    <xf numFmtId="185" fontId="44" fillId="0" borderId="60" xfId="0" applyNumberFormat="1" applyFont="1" applyBorder="1" applyAlignment="1">
      <alignment horizontal="center" vertical="center" shrinkToFit="1"/>
    </xf>
    <xf numFmtId="185" fontId="44" fillId="0" borderId="0" xfId="0" applyNumberFormat="1" applyFont="1" applyBorder="1" applyAlignment="1">
      <alignment horizontal="center" vertical="center" shrinkToFit="1"/>
    </xf>
    <xf numFmtId="185" fontId="44" fillId="0" borderId="243" xfId="0" applyNumberFormat="1" applyFont="1" applyBorder="1" applyAlignment="1">
      <alignment horizontal="center" vertical="center" shrinkToFit="1"/>
    </xf>
    <xf numFmtId="0" fontId="56" fillId="0" borderId="358" xfId="0" applyFont="1" applyFill="1" applyBorder="1" applyAlignment="1">
      <alignment horizontal="center" vertical="center" shrinkToFit="1"/>
    </xf>
    <xf numFmtId="0" fontId="56" fillId="0" borderId="138" xfId="0" applyFont="1" applyFill="1" applyBorder="1" applyAlignment="1">
      <alignment horizontal="center" vertical="center" shrinkToFit="1"/>
    </xf>
    <xf numFmtId="0" fontId="56" fillId="0" borderId="356" xfId="0" applyFont="1" applyFill="1" applyBorder="1" applyAlignment="1">
      <alignment horizontal="center" vertical="center" shrinkToFit="1"/>
    </xf>
    <xf numFmtId="0" fontId="56" fillId="0" borderId="244" xfId="0" applyFont="1" applyFill="1" applyBorder="1" applyAlignment="1">
      <alignment horizontal="center" vertical="center" shrinkToFit="1"/>
    </xf>
    <xf numFmtId="0" fontId="56" fillId="0" borderId="16" xfId="0" applyFont="1" applyFill="1" applyBorder="1" applyAlignment="1">
      <alignment horizontal="center" vertical="center" shrinkToFit="1"/>
    </xf>
    <xf numFmtId="0" fontId="56" fillId="0" borderId="245" xfId="0" applyFont="1" applyFill="1" applyBorder="1" applyAlignment="1">
      <alignment horizontal="center" vertical="center" shrinkToFit="1"/>
    </xf>
    <xf numFmtId="0" fontId="56" fillId="0" borderId="357" xfId="0" applyFont="1" applyFill="1" applyBorder="1" applyAlignment="1">
      <alignment horizontal="center" vertical="center" textRotation="255" shrinkToFit="1"/>
    </xf>
    <xf numFmtId="0" fontId="56" fillId="0" borderId="42" xfId="0" applyFont="1" applyFill="1" applyBorder="1" applyAlignment="1">
      <alignment horizontal="center" vertical="center" textRotation="255" shrinkToFit="1"/>
    </xf>
    <xf numFmtId="0" fontId="161" fillId="0" borderId="358" xfId="0" applyFont="1" applyFill="1" applyBorder="1" applyAlignment="1">
      <alignment horizontal="center" vertical="center" shrinkToFit="1"/>
    </xf>
    <xf numFmtId="0" fontId="161" fillId="0" borderId="138" xfId="0" applyFont="1" applyFill="1" applyBorder="1" applyAlignment="1">
      <alignment horizontal="center" vertical="center" shrinkToFit="1"/>
    </xf>
    <xf numFmtId="0" fontId="161" fillId="0" borderId="359" xfId="0" applyFont="1" applyFill="1" applyBorder="1" applyAlignment="1">
      <alignment horizontal="center" vertical="center" shrinkToFit="1"/>
    </xf>
    <xf numFmtId="0" fontId="161" fillId="0" borderId="244" xfId="0" applyFont="1" applyFill="1" applyBorder="1" applyAlignment="1">
      <alignment horizontal="center" vertical="center" shrinkToFit="1"/>
    </xf>
    <xf numFmtId="0" fontId="161" fillId="0" borderId="16" xfId="0" applyFont="1" applyFill="1" applyBorder="1" applyAlignment="1">
      <alignment horizontal="center" vertical="center" shrinkToFit="1"/>
    </xf>
    <xf numFmtId="0" fontId="161" fillId="0" borderId="61" xfId="0" applyFont="1" applyFill="1" applyBorder="1" applyAlignment="1">
      <alignment horizontal="center" vertical="center" shrinkToFit="1"/>
    </xf>
    <xf numFmtId="0" fontId="56" fillId="0" borderId="244" xfId="0" applyFont="1" applyFill="1" applyBorder="1" applyAlignment="1">
      <alignment horizontal="center" vertical="center" wrapText="1"/>
    </xf>
    <xf numFmtId="0" fontId="56" fillId="0" borderId="245" xfId="0" applyFont="1" applyFill="1" applyBorder="1" applyAlignment="1">
      <alignment horizontal="center" vertical="center" wrapText="1"/>
    </xf>
    <xf numFmtId="0" fontId="56" fillId="0" borderId="360" xfId="0" applyFont="1" applyFill="1" applyBorder="1" applyAlignment="1">
      <alignment horizontal="center" vertical="center" wrapText="1"/>
    </xf>
    <xf numFmtId="0" fontId="56" fillId="0" borderId="358" xfId="0" applyFont="1" applyFill="1" applyBorder="1" applyAlignment="1">
      <alignment horizontal="center" vertical="center" wrapText="1"/>
    </xf>
    <xf numFmtId="0" fontId="56" fillId="0" borderId="361" xfId="0" applyFont="1" applyFill="1" applyBorder="1" applyAlignment="1">
      <alignment horizontal="center" vertical="center" wrapText="1"/>
    </xf>
    <xf numFmtId="0" fontId="41" fillId="0" borderId="115" xfId="0" applyFont="1" applyFill="1" applyBorder="1" applyAlignment="1" applyProtection="1">
      <alignment horizontal="center" vertical="center" shrinkToFit="1"/>
      <protection/>
    </xf>
    <xf numFmtId="0" fontId="41" fillId="0" borderId="82" xfId="0" applyFont="1" applyFill="1" applyBorder="1" applyAlignment="1" applyProtection="1">
      <alignment horizontal="center" vertical="center" shrinkToFit="1"/>
      <protection/>
    </xf>
    <xf numFmtId="0" fontId="41" fillId="0" borderId="307" xfId="0" applyFont="1" applyFill="1" applyBorder="1" applyAlignment="1" applyProtection="1">
      <alignment horizontal="center" vertical="center" shrinkToFit="1"/>
      <protection/>
    </xf>
    <xf numFmtId="0" fontId="44" fillId="0" borderId="92" xfId="0" applyFont="1" applyBorder="1" applyAlignment="1">
      <alignment horizontal="center" vertical="center" shrinkToFit="1"/>
    </xf>
    <xf numFmtId="0" fontId="44" fillId="0" borderId="75" xfId="0" applyFont="1" applyBorder="1" applyAlignment="1">
      <alignment horizontal="center" vertical="center" shrinkToFit="1"/>
    </xf>
    <xf numFmtId="185" fontId="119" fillId="0" borderId="17" xfId="0" applyNumberFormat="1" applyFont="1" applyFill="1" applyBorder="1" applyAlignment="1" applyProtection="1">
      <alignment horizontal="center" vertical="center" shrinkToFit="1"/>
      <protection/>
    </xf>
    <xf numFmtId="0" fontId="119" fillId="0" borderId="17" xfId="0" applyNumberFormat="1" applyFont="1" applyFill="1" applyBorder="1" applyAlignment="1" applyProtection="1">
      <alignment horizontal="center" vertical="center" shrinkToFit="1"/>
      <protection/>
    </xf>
    <xf numFmtId="0" fontId="141" fillId="0" borderId="104" xfId="0" applyNumberFormat="1" applyFont="1" applyFill="1" applyBorder="1" applyAlignment="1" applyProtection="1">
      <alignment horizontal="center" vertical="top"/>
      <protection/>
    </xf>
    <xf numFmtId="0" fontId="141" fillId="0" borderId="0" xfId="0" applyNumberFormat="1" applyFont="1" applyFill="1" applyBorder="1" applyAlignment="1" applyProtection="1">
      <alignment horizontal="center" vertical="top"/>
      <protection/>
    </xf>
    <xf numFmtId="0" fontId="141" fillId="0" borderId="59" xfId="0" applyNumberFormat="1" applyFont="1" applyFill="1" applyBorder="1" applyAlignment="1" applyProtection="1">
      <alignment horizontal="center" vertical="top"/>
      <protection/>
    </xf>
    <xf numFmtId="0" fontId="156" fillId="0" borderId="362" xfId="0" applyFont="1" applyBorder="1" applyAlignment="1" applyProtection="1">
      <alignment horizontal="center"/>
      <protection/>
    </xf>
    <xf numFmtId="0" fontId="156" fillId="0" borderId="36" xfId="0" applyFont="1" applyBorder="1" applyAlignment="1" applyProtection="1">
      <alignment horizontal="center"/>
      <protection/>
    </xf>
    <xf numFmtId="0" fontId="156" fillId="0" borderId="119" xfId="0" applyFont="1" applyBorder="1" applyAlignment="1" applyProtection="1">
      <alignment horizontal="center"/>
      <protection/>
    </xf>
    <xf numFmtId="0" fontId="50" fillId="0" borderId="104" xfId="0" applyFont="1" applyBorder="1" applyAlignment="1">
      <alignment horizontal="center" shrinkToFit="1"/>
    </xf>
    <xf numFmtId="0" fontId="50" fillId="0" borderId="0" xfId="0" applyFont="1" applyBorder="1" applyAlignment="1">
      <alignment horizontal="center" shrinkToFit="1"/>
    </xf>
    <xf numFmtId="0" fontId="50" fillId="0" borderId="114" xfId="0" applyFont="1" applyFill="1" applyBorder="1" applyAlignment="1">
      <alignment horizontal="center" vertical="center"/>
    </xf>
    <xf numFmtId="0" fontId="50" fillId="0" borderId="80" xfId="0" applyFont="1" applyFill="1" applyBorder="1" applyAlignment="1">
      <alignment horizontal="center" vertical="center"/>
    </xf>
    <xf numFmtId="0" fontId="50" fillId="0" borderId="81" xfId="0" applyFont="1" applyFill="1" applyBorder="1" applyAlignment="1">
      <alignment horizontal="center" vertical="center"/>
    </xf>
    <xf numFmtId="0" fontId="56" fillId="0" borderId="17" xfId="0" applyFont="1" applyFill="1" applyBorder="1" applyAlignment="1">
      <alignment horizontal="center" vertical="center" shrinkToFit="1"/>
    </xf>
    <xf numFmtId="0" fontId="60" fillId="0" borderId="17" xfId="0" applyNumberFormat="1" applyFont="1" applyFill="1" applyBorder="1" applyAlignment="1" applyProtection="1">
      <alignment horizontal="center" vertical="center" shrinkToFit="1"/>
      <protection locked="0"/>
    </xf>
    <xf numFmtId="0" fontId="60" fillId="0" borderId="24" xfId="0" applyNumberFormat="1" applyFont="1" applyFill="1" applyBorder="1" applyAlignment="1" applyProtection="1">
      <alignment horizontal="center" vertical="center" shrinkToFit="1"/>
      <protection locked="0"/>
    </xf>
    <xf numFmtId="0" fontId="60" fillId="0" borderId="17" xfId="0" applyFont="1" applyFill="1" applyBorder="1" applyAlignment="1" applyProtection="1">
      <alignment horizontal="center" vertical="center" shrinkToFit="1"/>
      <protection/>
    </xf>
    <xf numFmtId="0" fontId="155" fillId="0" borderId="0" xfId="0" applyNumberFormat="1" applyFont="1" applyFill="1" applyBorder="1" applyAlignment="1" applyProtection="1">
      <alignment horizontal="center" vertical="center"/>
      <protection/>
    </xf>
    <xf numFmtId="0" fontId="155" fillId="0" borderId="36" xfId="0" applyNumberFormat="1" applyFont="1" applyFill="1" applyBorder="1" applyAlignment="1" applyProtection="1">
      <alignment horizontal="center" vertical="center"/>
      <protection/>
    </xf>
    <xf numFmtId="0" fontId="119" fillId="0" borderId="144" xfId="0" applyNumberFormat="1" applyFont="1" applyFill="1" applyBorder="1" applyAlignment="1" applyProtection="1">
      <alignment horizontal="center" vertical="center" shrinkToFit="1"/>
      <protection/>
    </xf>
    <xf numFmtId="0" fontId="125" fillId="0" borderId="0" xfId="0" applyNumberFormat="1" applyFont="1" applyBorder="1" applyAlignment="1">
      <alignment horizontal="center" vertical="center" shrinkToFit="1"/>
    </xf>
    <xf numFmtId="0" fontId="60" fillId="0" borderId="144" xfId="0" applyFont="1" applyFill="1" applyBorder="1" applyAlignment="1" applyProtection="1">
      <alignment horizontal="center" vertical="center" shrinkToFit="1"/>
      <protection/>
    </xf>
    <xf numFmtId="185" fontId="119" fillId="0" borderId="144" xfId="0" applyNumberFormat="1" applyFont="1" applyFill="1" applyBorder="1" applyAlignment="1" applyProtection="1">
      <alignment horizontal="center" vertical="center" shrinkToFit="1"/>
      <protection/>
    </xf>
    <xf numFmtId="0" fontId="155" fillId="0" borderId="104" xfId="0" applyNumberFormat="1" applyFont="1" applyFill="1" applyBorder="1" applyAlignment="1" applyProtection="1">
      <alignment horizontal="center" vertical="center"/>
      <protection/>
    </xf>
    <xf numFmtId="0" fontId="155" fillId="0" borderId="362" xfId="0" applyNumberFormat="1" applyFont="1" applyFill="1" applyBorder="1" applyAlignment="1" applyProtection="1">
      <alignment horizontal="center" vertical="center"/>
      <protection/>
    </xf>
    <xf numFmtId="0" fontId="141" fillId="0" borderId="104" xfId="0" applyNumberFormat="1" applyFont="1" applyFill="1" applyBorder="1" applyAlignment="1" applyProtection="1">
      <alignment horizontal="center"/>
      <protection/>
    </xf>
    <xf numFmtId="0" fontId="141" fillId="0" borderId="0" xfId="0" applyNumberFormat="1" applyFont="1" applyFill="1" applyBorder="1" applyAlignment="1" applyProtection="1">
      <alignment horizontal="center"/>
      <protection/>
    </xf>
    <xf numFmtId="0" fontId="141" fillId="0" borderId="59" xfId="0" applyNumberFormat="1" applyFont="1" applyFill="1" applyBorder="1" applyAlignment="1" applyProtection="1">
      <alignment horizontal="center"/>
      <protection/>
    </xf>
    <xf numFmtId="0" fontId="22" fillId="0" borderId="104" xfId="0" applyNumberFormat="1" applyFont="1" applyFill="1" applyBorder="1" applyAlignment="1" applyProtection="1">
      <alignment horizontal="center" vertical="center"/>
      <protection/>
    </xf>
    <xf numFmtId="0" fontId="22" fillId="0" borderId="154" xfId="0" applyNumberFormat="1" applyFont="1" applyFill="1" applyBorder="1" applyAlignment="1" applyProtection="1">
      <alignment horizontal="center" vertical="center"/>
      <protection/>
    </xf>
    <xf numFmtId="0" fontId="78" fillId="0" borderId="86" xfId="0" applyFont="1" applyFill="1" applyBorder="1" applyAlignment="1">
      <alignment horizontal="center" vertical="center" textRotation="255" shrinkToFit="1"/>
    </xf>
    <xf numFmtId="0" fontId="11" fillId="0" borderId="0" xfId="0" applyNumberFormat="1" applyFont="1" applyFill="1" applyBorder="1" applyAlignment="1" applyProtection="1">
      <alignment horizontal="center" vertical="center" shrinkToFit="1"/>
      <protection/>
    </xf>
    <xf numFmtId="0" fontId="60" fillId="0" borderId="64" xfId="0" applyNumberFormat="1" applyFont="1" applyFill="1" applyBorder="1" applyAlignment="1" applyProtection="1">
      <alignment horizontal="center" vertical="center" shrinkToFit="1"/>
      <protection locked="0"/>
    </xf>
    <xf numFmtId="0" fontId="60" fillId="0" borderId="65" xfId="0" applyNumberFormat="1" applyFont="1" applyFill="1" applyBorder="1" applyAlignment="1" applyProtection="1">
      <alignment horizontal="center" vertical="center" shrinkToFit="1"/>
      <protection locked="0"/>
    </xf>
    <xf numFmtId="0" fontId="154" fillId="0" borderId="104" xfId="0" applyNumberFormat="1" applyFont="1" applyFill="1" applyBorder="1" applyAlignment="1" applyProtection="1">
      <alignment horizontal="center" vertical="center"/>
      <protection/>
    </xf>
    <xf numFmtId="0" fontId="154" fillId="0" borderId="0" xfId="0" applyNumberFormat="1" applyFont="1" applyFill="1" applyBorder="1" applyAlignment="1" applyProtection="1">
      <alignment horizontal="center" vertical="center"/>
      <protection/>
    </xf>
    <xf numFmtId="0" fontId="154" fillId="0" borderId="362" xfId="0" applyNumberFormat="1" applyFont="1" applyFill="1" applyBorder="1" applyAlignment="1" applyProtection="1">
      <alignment horizontal="center" vertical="center"/>
      <protection/>
    </xf>
    <xf numFmtId="0" fontId="154" fillId="0" borderId="36" xfId="0" applyNumberFormat="1" applyFont="1" applyFill="1" applyBorder="1" applyAlignment="1" applyProtection="1">
      <alignment horizontal="center" vertical="center"/>
      <protection/>
    </xf>
    <xf numFmtId="0" fontId="2" fillId="36" borderId="3" xfId="0" applyFont="1" applyFill="1" applyBorder="1" applyAlignment="1">
      <alignment horizontal="center" vertical="center" shrinkToFit="1"/>
    </xf>
    <xf numFmtId="0" fontId="56" fillId="0" borderId="17" xfId="0" applyFont="1" applyFill="1" applyBorder="1" applyAlignment="1">
      <alignment horizontal="center" vertical="center" textRotation="255" shrinkToFit="1"/>
    </xf>
    <xf numFmtId="0" fontId="50" fillId="0" borderId="239" xfId="0" applyFont="1" applyFill="1" applyBorder="1" applyAlignment="1">
      <alignment horizontal="center" vertical="center"/>
    </xf>
    <xf numFmtId="0" fontId="50" fillId="0" borderId="264" xfId="0" applyFont="1" applyFill="1" applyBorder="1" applyAlignment="1">
      <alignment horizontal="center" vertical="center"/>
    </xf>
    <xf numFmtId="0" fontId="50" fillId="0" borderId="235" xfId="0" applyFont="1" applyFill="1" applyBorder="1" applyAlignment="1">
      <alignment horizontal="center" vertical="center"/>
    </xf>
    <xf numFmtId="0" fontId="50" fillId="0" borderId="363" xfId="0" applyFont="1" applyFill="1" applyBorder="1" applyAlignment="1">
      <alignment horizontal="center" vertical="center"/>
    </xf>
    <xf numFmtId="0" fontId="152" fillId="0" borderId="0" xfId="0" applyFont="1" applyBorder="1" applyAlignment="1">
      <alignment horizontal="right" vertical="center"/>
    </xf>
    <xf numFmtId="0" fontId="340" fillId="59" borderId="0" xfId="51" applyFont="1" applyFill="1" applyAlignment="1" applyProtection="1">
      <alignment horizontal="center" vertical="center" textRotation="255" shrinkToFit="1"/>
      <protection/>
    </xf>
    <xf numFmtId="0" fontId="340" fillId="59" borderId="0" xfId="51" applyFont="1" applyFill="1" applyBorder="1" applyAlignment="1" applyProtection="1">
      <alignment horizontal="center" vertical="center" textRotation="255" shrinkToFit="1"/>
      <protection/>
    </xf>
    <xf numFmtId="0" fontId="83" fillId="0" borderId="0" xfId="0" applyNumberFormat="1" applyFont="1" applyAlignment="1">
      <alignment horizontal="right" vertical="center"/>
    </xf>
    <xf numFmtId="0" fontId="83" fillId="0" borderId="0" xfId="0" applyNumberFormat="1" applyFont="1" applyAlignment="1">
      <alignment horizontal="center" vertical="center"/>
    </xf>
    <xf numFmtId="0" fontId="56" fillId="0" borderId="17" xfId="0" applyNumberFormat="1" applyFont="1" applyFill="1" applyBorder="1" applyAlignment="1">
      <alignment horizontal="center" vertical="center" shrinkToFit="1"/>
    </xf>
    <xf numFmtId="0" fontId="79" fillId="0" borderId="0" xfId="0" applyNumberFormat="1" applyFont="1" applyBorder="1" applyAlignment="1">
      <alignment horizontal="left" vertical="center"/>
    </xf>
    <xf numFmtId="0" fontId="56" fillId="0" borderId="152" xfId="78" applyNumberFormat="1" applyFont="1" applyFill="1" applyBorder="1" applyAlignment="1">
      <alignment horizontal="center" vertical="center" shrinkToFit="1"/>
      <protection/>
    </xf>
    <xf numFmtId="0" fontId="56" fillId="0" borderId="364" xfId="78" applyNumberFormat="1" applyFont="1" applyFill="1" applyBorder="1" applyAlignment="1">
      <alignment horizontal="center" vertical="center" shrinkToFit="1"/>
      <protection/>
    </xf>
    <xf numFmtId="0" fontId="125" fillId="0" borderId="87" xfId="0" applyNumberFormat="1" applyFont="1" applyBorder="1" applyAlignment="1">
      <alignment horizontal="center" vertical="center" shrinkToFit="1"/>
    </xf>
    <xf numFmtId="0" fontId="125" fillId="0" borderId="92" xfId="0" applyNumberFormat="1" applyFont="1" applyBorder="1" applyAlignment="1">
      <alignment horizontal="center" vertical="center" shrinkToFit="1"/>
    </xf>
    <xf numFmtId="0" fontId="125" fillId="0" borderId="75" xfId="0" applyNumberFormat="1" applyFont="1" applyBorder="1" applyAlignment="1">
      <alignment horizontal="center" vertical="center" shrinkToFit="1"/>
    </xf>
    <xf numFmtId="0" fontId="56" fillId="0" borderId="17" xfId="78" applyNumberFormat="1" applyFont="1" applyFill="1" applyBorder="1" applyAlignment="1">
      <alignment horizontal="center" vertical="center" shrinkToFit="1"/>
      <protection/>
    </xf>
    <xf numFmtId="0" fontId="78" fillId="0" borderId="17" xfId="0" applyFont="1" applyFill="1" applyBorder="1" applyAlignment="1">
      <alignment horizontal="center" vertical="center"/>
    </xf>
    <xf numFmtId="0" fontId="78" fillId="0" borderId="24" xfId="0" applyFont="1" applyFill="1" applyBorder="1" applyAlignment="1">
      <alignment horizontal="center" vertical="center"/>
    </xf>
    <xf numFmtId="0" fontId="56" fillId="0" borderId="280" xfId="0" applyNumberFormat="1" applyFont="1" applyFill="1" applyBorder="1" applyAlignment="1">
      <alignment horizontal="center" vertical="center" shrinkToFit="1"/>
    </xf>
    <xf numFmtId="0" fontId="160" fillId="0" borderId="87" xfId="0" applyNumberFormat="1" applyFont="1" applyBorder="1" applyAlignment="1" applyProtection="1">
      <alignment horizontal="center" vertical="center" shrinkToFit="1"/>
      <protection locked="0"/>
    </xf>
    <xf numFmtId="0" fontId="160" fillId="0" borderId="92" xfId="0" applyNumberFormat="1" applyFont="1" applyBorder="1" applyAlignment="1" applyProtection="1">
      <alignment horizontal="center" vertical="center" shrinkToFit="1"/>
      <protection locked="0"/>
    </xf>
    <xf numFmtId="0" fontId="160" fillId="0" borderId="75" xfId="0" applyNumberFormat="1" applyFont="1" applyBorder="1" applyAlignment="1" applyProtection="1">
      <alignment horizontal="center" vertical="center" shrinkToFit="1"/>
      <protection locked="0"/>
    </xf>
    <xf numFmtId="0" fontId="42" fillId="0" borderId="35" xfId="0" applyFont="1" applyBorder="1" applyAlignment="1" applyProtection="1">
      <alignment horizontal="center" vertical="center" shrinkToFit="1"/>
      <protection/>
    </xf>
    <xf numFmtId="0" fontId="42" fillId="0" borderId="34" xfId="0" applyFont="1" applyBorder="1" applyAlignment="1" applyProtection="1">
      <alignment horizontal="center" vertical="center" shrinkToFit="1"/>
      <protection/>
    </xf>
    <xf numFmtId="0" fontId="42" fillId="0" borderId="145" xfId="0" applyFont="1" applyBorder="1" applyAlignment="1">
      <alignment horizontal="center" vertical="center" textRotation="255" shrinkToFit="1"/>
    </xf>
    <xf numFmtId="49" fontId="87" fillId="0" borderId="0" xfId="0" applyNumberFormat="1" applyFont="1" applyFill="1" applyBorder="1" applyAlignment="1" applyProtection="1">
      <alignment horizontal="right" shrinkToFit="1"/>
      <protection/>
    </xf>
    <xf numFmtId="0" fontId="42" fillId="0" borderId="39" xfId="0" applyFont="1" applyBorder="1" applyAlignment="1" applyProtection="1">
      <alignment horizontal="center" vertical="center" shrinkToFit="1"/>
      <protection/>
    </xf>
    <xf numFmtId="0" fontId="42" fillId="0" borderId="115" xfId="0" applyFont="1" applyBorder="1" applyAlignment="1" applyProtection="1">
      <alignment horizontal="center" vertical="center" shrinkToFit="1"/>
      <protection/>
    </xf>
    <xf numFmtId="0" fontId="42" fillId="0" borderId="246" xfId="0" applyFont="1" applyBorder="1" applyAlignment="1" applyProtection="1">
      <alignment horizontal="center" vertical="center" shrinkToFit="1"/>
      <protection/>
    </xf>
    <xf numFmtId="0" fontId="42" fillId="0" borderId="82" xfId="0" applyFont="1" applyBorder="1" applyAlignment="1" applyProtection="1">
      <alignment horizontal="center" vertical="center" shrinkToFit="1"/>
      <protection/>
    </xf>
    <xf numFmtId="0" fontId="42" fillId="0" borderId="89" xfId="0" applyFont="1" applyBorder="1" applyAlignment="1" applyProtection="1">
      <alignment horizontal="center" vertical="center" shrinkToFit="1"/>
      <protection/>
    </xf>
    <xf numFmtId="0" fontId="42" fillId="0" borderId="55" xfId="0" applyFont="1" applyBorder="1" applyAlignment="1" applyProtection="1">
      <alignment horizontal="center" vertical="center" shrinkToFit="1"/>
      <protection/>
    </xf>
    <xf numFmtId="0" fontId="42" fillId="0" borderId="57" xfId="0" applyFont="1" applyBorder="1" applyAlignment="1" applyProtection="1">
      <alignment horizontal="center" vertical="center" shrinkToFit="1"/>
      <protection/>
    </xf>
    <xf numFmtId="0" fontId="73" fillId="0" borderId="365" xfId="0" applyFont="1" applyBorder="1" applyAlignment="1" applyProtection="1">
      <alignment horizontal="center" vertical="center" shrinkToFit="1"/>
      <protection/>
    </xf>
    <xf numFmtId="0" fontId="73" fillId="0" borderId="366" xfId="0" applyFont="1" applyBorder="1" applyAlignment="1" applyProtection="1">
      <alignment horizontal="center" vertical="center" shrinkToFit="1"/>
      <protection/>
    </xf>
    <xf numFmtId="0" fontId="73" fillId="0" borderId="367" xfId="0" applyFont="1" applyBorder="1" applyAlignment="1" applyProtection="1">
      <alignment horizontal="center" vertical="center" shrinkToFit="1"/>
      <protection/>
    </xf>
    <xf numFmtId="0" fontId="85" fillId="0" borderId="56" xfId="0" applyFont="1" applyBorder="1" applyAlignment="1" applyProtection="1">
      <alignment horizontal="center" vertical="center" shrinkToFit="1"/>
      <protection/>
    </xf>
    <xf numFmtId="0" fontId="42" fillId="0" borderId="56" xfId="0" applyFont="1" applyBorder="1" applyAlignment="1" applyProtection="1">
      <alignment horizontal="center" vertical="center" shrinkToFit="1"/>
      <protection/>
    </xf>
    <xf numFmtId="0" fontId="307" fillId="11" borderId="0" xfId="0" applyFont="1" applyFill="1" applyBorder="1" applyAlignment="1">
      <alignment horizontal="center" vertical="center" shrinkToFit="1"/>
    </xf>
    <xf numFmtId="0" fontId="83" fillId="0" borderId="0" xfId="0" applyNumberFormat="1" applyFont="1" applyBorder="1" applyAlignment="1">
      <alignment horizontal="right" vertical="center"/>
    </xf>
    <xf numFmtId="0" fontId="83" fillId="0" borderId="0" xfId="0" applyNumberFormat="1" applyFont="1" applyBorder="1" applyAlignment="1" applyProtection="1">
      <alignment horizontal="center" vertical="center"/>
      <protection locked="0"/>
    </xf>
    <xf numFmtId="0" fontId="83" fillId="0" borderId="0" xfId="0" applyNumberFormat="1" applyFont="1" applyBorder="1" applyAlignment="1">
      <alignment horizontal="left" vertical="center"/>
    </xf>
    <xf numFmtId="0" fontId="129" fillId="0" borderId="0" xfId="0" applyFont="1" applyBorder="1" applyAlignment="1" applyProtection="1">
      <alignment horizontal="center" vertical="center" wrapText="1"/>
      <protection/>
    </xf>
    <xf numFmtId="0" fontId="121" fillId="0" borderId="0" xfId="0" applyFont="1" applyAlignment="1" applyProtection="1">
      <alignment horizontal="center" vertical="center" shrinkToFit="1"/>
      <protection/>
    </xf>
    <xf numFmtId="0" fontId="41" fillId="0" borderId="0" xfId="0" applyFont="1" applyAlignment="1" applyProtection="1">
      <alignment horizontal="center" vertical="center" shrinkToFit="1"/>
      <protection/>
    </xf>
    <xf numFmtId="0" fontId="125" fillId="0" borderId="0" xfId="0" applyFont="1" applyAlignment="1" applyProtection="1">
      <alignment horizontal="center" vertical="center"/>
      <protection/>
    </xf>
    <xf numFmtId="0" fontId="41" fillId="0" borderId="336" xfId="0" applyFont="1" applyBorder="1" applyAlignment="1" applyProtection="1">
      <alignment horizontal="center" vertical="center" shrinkToFit="1"/>
      <protection/>
    </xf>
    <xf numFmtId="0" fontId="41" fillId="0" borderId="247" xfId="0" applyFont="1" applyBorder="1" applyAlignment="1" applyProtection="1">
      <alignment horizontal="center" vertical="center" shrinkToFit="1"/>
      <protection/>
    </xf>
    <xf numFmtId="0" fontId="48" fillId="0" borderId="44" xfId="0" applyFont="1" applyBorder="1" applyAlignment="1" applyProtection="1">
      <alignment horizontal="center" vertical="center" wrapText="1"/>
      <protection/>
    </xf>
    <xf numFmtId="0" fontId="48" fillId="0" borderId="17" xfId="0" applyFont="1" applyBorder="1" applyAlignment="1" applyProtection="1">
      <alignment horizontal="center" vertical="center" wrapText="1"/>
      <protection/>
    </xf>
    <xf numFmtId="0" fontId="48" fillId="0" borderId="150" xfId="0" applyFont="1" applyBorder="1" applyAlignment="1" applyProtection="1">
      <alignment horizontal="center" vertical="center" wrapText="1"/>
      <protection/>
    </xf>
    <xf numFmtId="0" fontId="48" fillId="0" borderId="144" xfId="0" applyFont="1" applyBorder="1" applyAlignment="1" applyProtection="1">
      <alignment horizontal="center" vertical="center" wrapText="1"/>
      <protection/>
    </xf>
    <xf numFmtId="176" fontId="130" fillId="0" borderId="17" xfId="0" applyNumberFormat="1" applyFont="1" applyBorder="1" applyAlignment="1" applyProtection="1">
      <alignment horizontal="center" vertical="center" shrinkToFit="1"/>
      <protection/>
    </xf>
    <xf numFmtId="176" fontId="130" fillId="0" borderId="20" xfId="0" applyNumberFormat="1" applyFont="1" applyBorder="1" applyAlignment="1" applyProtection="1">
      <alignment horizontal="center" vertical="center" shrinkToFit="1"/>
      <protection/>
    </xf>
    <xf numFmtId="176" fontId="130" fillId="0" borderId="144" xfId="0" applyNumberFormat="1" applyFont="1" applyBorder="1" applyAlignment="1" applyProtection="1">
      <alignment horizontal="center" vertical="center" shrinkToFit="1"/>
      <protection/>
    </xf>
    <xf numFmtId="176" fontId="130" fillId="0" borderId="151" xfId="0" applyNumberFormat="1" applyFont="1" applyBorder="1" applyAlignment="1" applyProtection="1">
      <alignment horizontal="center" vertical="center" shrinkToFit="1"/>
      <protection/>
    </xf>
    <xf numFmtId="0" fontId="334" fillId="60" borderId="0" xfId="51" applyFont="1" applyFill="1" applyAlignment="1" applyProtection="1">
      <alignment horizontal="center" vertical="center" textRotation="255"/>
      <protection/>
    </xf>
    <xf numFmtId="0" fontId="42" fillId="0" borderId="89" xfId="0" applyFont="1" applyBorder="1" applyAlignment="1" applyProtection="1">
      <alignment horizontal="center" vertical="center" shrinkToFit="1"/>
      <protection locked="0"/>
    </xf>
    <xf numFmtId="0" fontId="42" fillId="0" borderId="55" xfId="0" applyFont="1" applyBorder="1" applyAlignment="1" applyProtection="1">
      <alignment horizontal="center" vertical="center" shrinkToFit="1"/>
      <protection locked="0"/>
    </xf>
    <xf numFmtId="0" fontId="42" fillId="0" borderId="57" xfId="0" applyFont="1" applyBorder="1" applyAlignment="1" applyProtection="1">
      <alignment horizontal="center" vertical="center" shrinkToFit="1"/>
      <protection locked="0"/>
    </xf>
    <xf numFmtId="0" fontId="66" fillId="0" borderId="89" xfId="0" applyFont="1" applyBorder="1" applyAlignment="1" applyProtection="1">
      <alignment horizontal="center" vertical="center" shrinkToFit="1"/>
      <protection locked="0"/>
    </xf>
    <xf numFmtId="0" fontId="66" fillId="0" borderId="55" xfId="0" applyFont="1" applyBorder="1" applyAlignment="1" applyProtection="1">
      <alignment horizontal="center" vertical="center" shrinkToFit="1"/>
      <protection locked="0"/>
    </xf>
    <xf numFmtId="0" fontId="66" fillId="0" borderId="93" xfId="0" applyFont="1" applyBorder="1" applyAlignment="1" applyProtection="1">
      <alignment horizontal="center" vertical="center" shrinkToFit="1"/>
      <protection locked="0"/>
    </xf>
    <xf numFmtId="0" fontId="341" fillId="11" borderId="0" xfId="0" applyFont="1" applyFill="1" applyBorder="1" applyAlignment="1">
      <alignment horizontal="center" vertical="center" shrinkToFit="1"/>
    </xf>
    <xf numFmtId="0" fontId="132" fillId="0" borderId="0" xfId="0" applyNumberFormat="1" applyFont="1" applyAlignment="1">
      <alignment horizontal="center" vertical="center" shrinkToFit="1"/>
    </xf>
    <xf numFmtId="49" fontId="87" fillId="0" borderId="0" xfId="0" applyNumberFormat="1" applyFont="1" applyFill="1" applyBorder="1" applyAlignment="1" applyProtection="1">
      <alignment horizontal="center" shrinkToFit="1"/>
      <protection/>
    </xf>
    <xf numFmtId="49" fontId="46" fillId="0" borderId="0" xfId="0" applyNumberFormat="1" applyFont="1" applyFill="1" applyBorder="1" applyAlignment="1" applyProtection="1">
      <alignment horizontal="center" vertical="center" shrinkToFit="1"/>
      <protection/>
    </xf>
    <xf numFmtId="0" fontId="132" fillId="0" borderId="0" xfId="0" applyNumberFormat="1" applyFont="1" applyAlignment="1" applyProtection="1">
      <alignment horizontal="center" vertical="center" shrinkToFit="1"/>
      <protection/>
    </xf>
    <xf numFmtId="0" fontId="41" fillId="0" borderId="363" xfId="0" applyFont="1" applyBorder="1" applyAlignment="1" applyProtection="1">
      <alignment horizontal="center" vertical="center" shrinkToFit="1"/>
      <protection/>
    </xf>
    <xf numFmtId="14" fontId="342" fillId="0" borderId="0" xfId="0" applyNumberFormat="1" applyFont="1" applyAlignment="1" applyProtection="1">
      <alignment horizontal="center" vertical="center" shrinkToFit="1"/>
      <protection/>
    </xf>
    <xf numFmtId="0" fontId="66" fillId="0" borderId="115" xfId="0" applyFont="1" applyBorder="1" applyAlignment="1" applyProtection="1">
      <alignment horizontal="center" vertical="center" shrinkToFit="1"/>
      <protection/>
    </xf>
    <xf numFmtId="0" fontId="66" fillId="0" borderId="246" xfId="0" applyFont="1" applyBorder="1" applyAlignment="1" applyProtection="1">
      <alignment horizontal="center" vertical="center" shrinkToFit="1"/>
      <protection/>
    </xf>
    <xf numFmtId="0" fontId="66" fillId="0" borderId="335" xfId="0" applyFont="1" applyBorder="1" applyAlignment="1" applyProtection="1">
      <alignment horizontal="center" vertical="center" shrinkToFit="1"/>
      <protection/>
    </xf>
    <xf numFmtId="0" fontId="334" fillId="60" borderId="0" xfId="51" applyFont="1" applyFill="1" applyAlignment="1" applyProtection="1">
      <alignment horizontal="center" vertical="center" textRotation="255" shrinkToFit="1"/>
      <protection/>
    </xf>
    <xf numFmtId="0" fontId="74" fillId="0" borderId="94" xfId="0" applyFont="1" applyBorder="1" applyAlignment="1" applyProtection="1">
      <alignment horizontal="center" vertical="center" wrapText="1" shrinkToFit="1"/>
      <protection/>
    </xf>
    <xf numFmtId="0" fontId="74" fillId="0" borderId="13" xfId="0" applyFont="1" applyBorder="1" applyAlignment="1" applyProtection="1">
      <alignment horizontal="center" vertical="center" wrapText="1" shrinkToFit="1"/>
      <protection/>
    </xf>
    <xf numFmtId="0" fontId="74" fillId="0" borderId="249" xfId="0" applyFont="1" applyBorder="1" applyAlignment="1" applyProtection="1">
      <alignment horizontal="center" vertical="center" wrapText="1" shrinkToFit="1"/>
      <protection/>
    </xf>
    <xf numFmtId="0" fontId="74" fillId="0" borderId="45" xfId="0" applyFont="1" applyBorder="1" applyAlignment="1" applyProtection="1">
      <alignment horizontal="center" vertical="center" wrapText="1" shrinkToFit="1"/>
      <protection/>
    </xf>
    <xf numFmtId="0" fontId="74" fillId="0" borderId="0" xfId="0" applyFont="1" applyBorder="1" applyAlignment="1" applyProtection="1">
      <alignment horizontal="center" vertical="center" wrapText="1" shrinkToFit="1"/>
      <protection/>
    </xf>
    <xf numFmtId="0" fontId="74" fillId="0" borderId="243" xfId="0" applyFont="1" applyBorder="1" applyAlignment="1" applyProtection="1">
      <alignment horizontal="center" vertical="center" wrapText="1" shrinkToFit="1"/>
      <protection/>
    </xf>
    <xf numFmtId="0" fontId="74" fillId="0" borderId="41" xfId="0" applyFont="1" applyBorder="1" applyAlignment="1" applyProtection="1">
      <alignment horizontal="center" vertical="center" wrapText="1" shrinkToFit="1"/>
      <protection/>
    </xf>
    <xf numFmtId="0" fontId="74" fillId="0" borderId="16" xfId="0" applyFont="1" applyBorder="1" applyAlignment="1" applyProtection="1">
      <alignment horizontal="center" vertical="center" wrapText="1" shrinkToFit="1"/>
      <protection/>
    </xf>
    <xf numFmtId="0" fontId="74" fillId="0" borderId="245" xfId="0" applyFont="1" applyBorder="1" applyAlignment="1" applyProtection="1">
      <alignment horizontal="center" vertical="center" wrapText="1" shrinkToFit="1"/>
      <protection/>
    </xf>
    <xf numFmtId="0" fontId="133" fillId="0" borderId="0" xfId="0" applyNumberFormat="1" applyFont="1" applyAlignment="1" applyProtection="1">
      <alignment horizontal="right" vertical="top" shrinkToFit="1"/>
      <protection/>
    </xf>
    <xf numFmtId="0" fontId="133" fillId="0" borderId="0" xfId="0" applyNumberFormat="1" applyFont="1" applyAlignment="1" applyProtection="1">
      <alignment horizontal="left" vertical="top" shrinkToFit="1"/>
      <protection/>
    </xf>
    <xf numFmtId="0" fontId="103" fillId="0" borderId="0" xfId="0" applyNumberFormat="1" applyFont="1" applyBorder="1" applyAlignment="1" applyProtection="1">
      <alignment horizontal="center" vertical="center"/>
      <protection/>
    </xf>
    <xf numFmtId="0" fontId="39" fillId="0" borderId="106" xfId="0" applyNumberFormat="1" applyFont="1" applyFill="1" applyBorder="1" applyAlignment="1" applyProtection="1">
      <alignment horizontal="center" vertical="center" shrinkToFit="1"/>
      <protection/>
    </xf>
    <xf numFmtId="0" fontId="39" fillId="0" borderId="107" xfId="0" applyNumberFormat="1" applyFont="1" applyFill="1" applyBorder="1" applyAlignment="1" applyProtection="1">
      <alignment horizontal="center" vertical="center" shrinkToFit="1"/>
      <protection/>
    </xf>
    <xf numFmtId="0" fontId="39" fillId="0" borderId="108" xfId="0" applyNumberFormat="1" applyFont="1" applyFill="1" applyBorder="1" applyAlignment="1" applyProtection="1">
      <alignment horizontal="center" vertical="center" shrinkToFit="1"/>
      <protection/>
    </xf>
    <xf numFmtId="0" fontId="39" fillId="0" borderId="34" xfId="0" applyNumberFormat="1" applyFont="1" applyFill="1" applyBorder="1" applyAlignment="1" applyProtection="1">
      <alignment horizontal="center" vertical="center" shrinkToFit="1"/>
      <protection/>
    </xf>
    <xf numFmtId="0" fontId="39" fillId="0" borderId="0" xfId="0" applyNumberFormat="1" applyFont="1" applyFill="1" applyBorder="1" applyAlignment="1" applyProtection="1">
      <alignment horizontal="center" vertical="center" shrinkToFit="1"/>
      <protection/>
    </xf>
    <xf numFmtId="0" fontId="39" fillId="0" borderId="26" xfId="0" applyNumberFormat="1" applyFont="1" applyFill="1" applyBorder="1" applyAlignment="1" applyProtection="1">
      <alignment horizontal="center" vertical="center" shrinkToFit="1"/>
      <protection/>
    </xf>
    <xf numFmtId="0" fontId="39" fillId="0" borderId="35" xfId="0" applyNumberFormat="1" applyFont="1" applyFill="1" applyBorder="1" applyAlignment="1" applyProtection="1">
      <alignment horizontal="center" vertical="center" shrinkToFit="1"/>
      <protection/>
    </xf>
    <xf numFmtId="0" fontId="39" fillId="0" borderId="36" xfId="0" applyNumberFormat="1" applyFont="1" applyFill="1" applyBorder="1" applyAlignment="1" applyProtection="1">
      <alignment horizontal="center" vertical="center" shrinkToFit="1"/>
      <protection/>
    </xf>
    <xf numFmtId="0" fontId="39" fillId="0" borderId="37" xfId="0" applyNumberFormat="1" applyFont="1" applyFill="1" applyBorder="1" applyAlignment="1" applyProtection="1">
      <alignment horizontal="center" vertical="center" shrinkToFit="1"/>
      <protection/>
    </xf>
    <xf numFmtId="0" fontId="3" fillId="0" borderId="106" xfId="0" applyNumberFormat="1" applyFont="1" applyBorder="1" applyAlignment="1" applyProtection="1">
      <alignment horizontal="center"/>
      <protection/>
    </xf>
    <xf numFmtId="0" fontId="3" fillId="0" borderId="107" xfId="0" applyNumberFormat="1" applyFont="1" applyBorder="1" applyAlignment="1" applyProtection="1">
      <alignment horizontal="center"/>
      <protection/>
    </xf>
    <xf numFmtId="0" fontId="3" fillId="0" borderId="108" xfId="0" applyNumberFormat="1" applyFont="1" applyBorder="1" applyAlignment="1" applyProtection="1">
      <alignment horizontal="center"/>
      <protection/>
    </xf>
    <xf numFmtId="0" fontId="3" fillId="0" borderId="34" xfId="0" applyNumberFormat="1" applyFont="1" applyBorder="1" applyAlignment="1" applyProtection="1">
      <alignment horizontal="center"/>
      <protection/>
    </xf>
    <xf numFmtId="0" fontId="3" fillId="0" borderId="0" xfId="0" applyNumberFormat="1" applyFont="1" applyBorder="1" applyAlignment="1" applyProtection="1">
      <alignment horizontal="center"/>
      <protection/>
    </xf>
    <xf numFmtId="0" fontId="3" fillId="0" borderId="26" xfId="0" applyNumberFormat="1" applyFont="1" applyBorder="1" applyAlignment="1" applyProtection="1">
      <alignment horizontal="center"/>
      <protection/>
    </xf>
    <xf numFmtId="0" fontId="3" fillId="0" borderId="35" xfId="0" applyNumberFormat="1" applyFont="1" applyBorder="1" applyAlignment="1" applyProtection="1">
      <alignment horizontal="center"/>
      <protection/>
    </xf>
    <xf numFmtId="0" fontId="3" fillId="0" borderId="36" xfId="0" applyNumberFormat="1" applyFont="1" applyBorder="1" applyAlignment="1" applyProtection="1">
      <alignment horizontal="center"/>
      <protection/>
    </xf>
    <xf numFmtId="0" fontId="3" fillId="0" borderId="37" xfId="0" applyNumberFormat="1" applyFont="1" applyBorder="1" applyAlignment="1" applyProtection="1">
      <alignment horizontal="center"/>
      <protection/>
    </xf>
    <xf numFmtId="0" fontId="98" fillId="0" borderId="34" xfId="0" applyNumberFormat="1" applyFont="1" applyFill="1" applyBorder="1" applyAlignment="1" applyProtection="1">
      <alignment horizontal="center"/>
      <protection/>
    </xf>
    <xf numFmtId="0" fontId="98" fillId="0" borderId="0" xfId="0" applyNumberFormat="1" applyFont="1" applyFill="1" applyBorder="1" applyAlignment="1" applyProtection="1">
      <alignment horizontal="center"/>
      <protection/>
    </xf>
    <xf numFmtId="0" fontId="98" fillId="0" borderId="26" xfId="0" applyNumberFormat="1" applyFont="1" applyFill="1" applyBorder="1" applyAlignment="1" applyProtection="1">
      <alignment horizontal="center"/>
      <protection/>
    </xf>
    <xf numFmtId="0" fontId="22" fillId="0" borderId="34" xfId="0" applyNumberFormat="1" applyFont="1" applyFill="1" applyBorder="1" applyAlignment="1" applyProtection="1">
      <alignment horizontal="center" vertical="top"/>
      <protection/>
    </xf>
    <xf numFmtId="0" fontId="22" fillId="0" borderId="0" xfId="0" applyNumberFormat="1" applyFont="1" applyFill="1" applyBorder="1" applyAlignment="1" applyProtection="1">
      <alignment horizontal="center" vertical="top"/>
      <protection/>
    </xf>
    <xf numFmtId="0" fontId="22" fillId="0" borderId="26" xfId="0" applyNumberFormat="1" applyFont="1" applyFill="1" applyBorder="1" applyAlignment="1" applyProtection="1">
      <alignment horizontal="center" vertical="top"/>
      <protection/>
    </xf>
    <xf numFmtId="0" fontId="99" fillId="0" borderId="104" xfId="0" applyNumberFormat="1" applyFont="1" applyFill="1" applyBorder="1" applyAlignment="1" applyProtection="1">
      <alignment horizontal="center" vertical="top"/>
      <protection/>
    </xf>
    <xf numFmtId="0" fontId="99" fillId="0" borderId="0" xfId="0" applyNumberFormat="1" applyFont="1" applyFill="1" applyBorder="1" applyAlignment="1" applyProtection="1">
      <alignment horizontal="center" vertical="top"/>
      <protection/>
    </xf>
    <xf numFmtId="0" fontId="101" fillId="0" borderId="105" xfId="0" applyNumberFormat="1" applyFont="1" applyFill="1" applyBorder="1" applyAlignment="1" applyProtection="1">
      <alignment horizontal="center" vertical="center"/>
      <protection/>
    </xf>
    <xf numFmtId="0" fontId="101" fillId="0" borderId="54" xfId="0" applyNumberFormat="1" applyFont="1" applyFill="1" applyBorder="1" applyAlignment="1" applyProtection="1">
      <alignment horizontal="center" vertical="center"/>
      <protection/>
    </xf>
    <xf numFmtId="0" fontId="99" fillId="0" borderId="104" xfId="0" applyNumberFormat="1" applyFont="1" applyFill="1" applyBorder="1" applyAlignment="1" applyProtection="1">
      <alignment horizontal="center" vertical="center"/>
      <protection/>
    </xf>
    <xf numFmtId="0" fontId="99"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shrinkToFit="1"/>
      <protection/>
    </xf>
    <xf numFmtId="0" fontId="15" fillId="0" borderId="0" xfId="0" applyNumberFormat="1" applyFont="1" applyFill="1" applyBorder="1" applyAlignment="1" applyProtection="1">
      <alignment horizontal="center" shrinkToFit="1"/>
      <protection/>
    </xf>
    <xf numFmtId="0" fontId="99" fillId="0" borderId="104" xfId="0" applyNumberFormat="1" applyFont="1" applyFill="1" applyBorder="1" applyAlignment="1" applyProtection="1">
      <alignment horizontal="center"/>
      <protection/>
    </xf>
    <xf numFmtId="0" fontId="99" fillId="0" borderId="0" xfId="0" applyNumberFormat="1" applyFont="1" applyFill="1" applyBorder="1" applyAlignment="1" applyProtection="1">
      <alignment horizontal="center"/>
      <protection/>
    </xf>
    <xf numFmtId="0" fontId="100" fillId="0" borderId="104" xfId="0" applyNumberFormat="1" applyFont="1" applyFill="1" applyBorder="1" applyAlignment="1" applyProtection="1">
      <alignment horizontal="center" vertical="top"/>
      <protection/>
    </xf>
    <xf numFmtId="0" fontId="10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horizontal="center" vertical="top" shrinkToFit="1"/>
      <protection/>
    </xf>
    <xf numFmtId="181" fontId="343" fillId="38" borderId="111" xfId="51" applyNumberFormat="1" applyFont="1" applyFill="1" applyBorder="1" applyAlignment="1" applyProtection="1">
      <alignment horizontal="center" vertical="center" shrinkToFit="1"/>
      <protection/>
    </xf>
    <xf numFmtId="0" fontId="22" fillId="0" borderId="105" xfId="0" applyNumberFormat="1" applyFont="1" applyFill="1" applyBorder="1" applyAlignment="1" applyProtection="1">
      <alignment horizontal="center" vertical="center"/>
      <protection/>
    </xf>
    <xf numFmtId="0" fontId="22" fillId="0" borderId="54" xfId="0" applyNumberFormat="1" applyFont="1" applyFill="1" applyBorder="1" applyAlignment="1" applyProtection="1">
      <alignment horizontal="center" vertical="center"/>
      <protection/>
    </xf>
    <xf numFmtId="0" fontId="22" fillId="0" borderId="303"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102" fillId="0" borderId="104" xfId="0" applyNumberFormat="1" applyFont="1" applyFill="1" applyBorder="1" applyAlignment="1" applyProtection="1">
      <alignment horizontal="center" vertical="center"/>
      <protection/>
    </xf>
    <xf numFmtId="0" fontId="102" fillId="0" borderId="0" xfId="0" applyNumberFormat="1" applyFont="1" applyFill="1" applyBorder="1" applyAlignment="1" applyProtection="1">
      <alignment horizontal="center" vertical="center"/>
      <protection/>
    </xf>
    <xf numFmtId="0" fontId="102" fillId="0" borderId="105" xfId="0" applyNumberFormat="1" applyFont="1" applyFill="1" applyBorder="1" applyAlignment="1" applyProtection="1">
      <alignment horizontal="center" vertical="center"/>
      <protection/>
    </xf>
    <xf numFmtId="0" fontId="102" fillId="0" borderId="54" xfId="0" applyNumberFormat="1" applyFont="1" applyFill="1" applyBorder="1" applyAlignment="1" applyProtection="1">
      <alignment horizontal="center" vertical="center"/>
      <protection/>
    </xf>
    <xf numFmtId="0" fontId="97" fillId="0" borderId="34" xfId="0" applyNumberFormat="1" applyFont="1" applyFill="1" applyBorder="1" applyAlignment="1" applyProtection="1">
      <alignment horizontal="center"/>
      <protection/>
    </xf>
    <xf numFmtId="0" fontId="97" fillId="0" borderId="0" xfId="0" applyNumberFormat="1" applyFont="1" applyFill="1" applyBorder="1" applyAlignment="1" applyProtection="1">
      <alignment horizontal="center"/>
      <protection/>
    </xf>
    <xf numFmtId="0" fontId="16" fillId="0" borderId="34" xfId="0" applyNumberFormat="1" applyFont="1" applyFill="1" applyBorder="1" applyAlignment="1" applyProtection="1">
      <alignment horizontal="center" vertical="center" shrinkToFit="1"/>
      <protection/>
    </xf>
    <xf numFmtId="0" fontId="16" fillId="0" borderId="0" xfId="0" applyNumberFormat="1" applyFont="1" applyFill="1" applyBorder="1" applyAlignment="1" applyProtection="1">
      <alignment horizontal="center" vertical="center" shrinkToFit="1"/>
      <protection/>
    </xf>
    <xf numFmtId="0" fontId="16" fillId="0" borderId="35" xfId="0" applyNumberFormat="1" applyFont="1" applyFill="1" applyBorder="1" applyAlignment="1" applyProtection="1">
      <alignment horizontal="center" vertical="center" shrinkToFit="1"/>
      <protection/>
    </xf>
    <xf numFmtId="0" fontId="16" fillId="0" borderId="36" xfId="0" applyNumberFormat="1" applyFont="1" applyFill="1" applyBorder="1" applyAlignment="1" applyProtection="1">
      <alignment horizontal="center" vertical="center" shrinkToFit="1"/>
      <protection/>
    </xf>
    <xf numFmtId="0" fontId="22" fillId="0" borderId="16" xfId="0" applyNumberFormat="1" applyFont="1" applyFill="1" applyBorder="1" applyAlignment="1" applyProtection="1">
      <alignment horizontal="center" vertical="center"/>
      <protection/>
    </xf>
    <xf numFmtId="0" fontId="68" fillId="0" borderId="13" xfId="0" applyNumberFormat="1" applyFont="1" applyFill="1" applyBorder="1" applyAlignment="1" applyProtection="1">
      <alignment horizontal="center" vertical="center" shrinkToFit="1"/>
      <protection/>
    </xf>
    <xf numFmtId="0" fontId="94" fillId="0" borderId="0" xfId="0" applyNumberFormat="1" applyFont="1" applyFill="1" applyBorder="1" applyAlignment="1" applyProtection="1">
      <alignment horizontal="center" vertical="center"/>
      <protection/>
    </xf>
    <xf numFmtId="0" fontId="94" fillId="0" borderId="154" xfId="0" applyNumberFormat="1" applyFont="1" applyFill="1" applyBorder="1" applyAlignment="1" applyProtection="1">
      <alignment horizontal="center" vertical="center"/>
      <protection/>
    </xf>
    <xf numFmtId="0" fontId="94" fillId="0" borderId="54" xfId="0" applyNumberFormat="1" applyFont="1" applyFill="1" applyBorder="1" applyAlignment="1" applyProtection="1">
      <alignment horizontal="center" vertical="center"/>
      <protection/>
    </xf>
    <xf numFmtId="0" fontId="94" fillId="0" borderId="303" xfId="0" applyNumberFormat="1" applyFont="1" applyFill="1" applyBorder="1" applyAlignment="1" applyProtection="1">
      <alignment horizontal="center" vertical="center"/>
      <protection/>
    </xf>
    <xf numFmtId="0" fontId="96" fillId="0" borderId="105" xfId="0" applyNumberFormat="1" applyFont="1" applyFill="1" applyBorder="1" applyAlignment="1" applyProtection="1">
      <alignment horizontal="center" vertical="center"/>
      <protection locked="0"/>
    </xf>
    <xf numFmtId="0" fontId="96" fillId="0" borderId="54" xfId="0" applyNumberFormat="1" applyFont="1" applyFill="1" applyBorder="1" applyAlignment="1" applyProtection="1">
      <alignment horizontal="center" vertical="center"/>
      <protection locked="0"/>
    </xf>
    <xf numFmtId="0" fontId="96" fillId="0" borderId="303" xfId="0" applyNumberFormat="1" applyFont="1" applyFill="1" applyBorder="1" applyAlignment="1" applyProtection="1">
      <alignment horizontal="center" vertical="center"/>
      <protection locked="0"/>
    </xf>
    <xf numFmtId="0" fontId="94" fillId="0" borderId="104" xfId="0" applyNumberFormat="1" applyFont="1" applyFill="1" applyBorder="1" applyAlignment="1" applyProtection="1">
      <alignment horizontal="center" vertical="center"/>
      <protection/>
    </xf>
    <xf numFmtId="0" fontId="94" fillId="0" borderId="105" xfId="0" applyNumberFormat="1" applyFont="1" applyFill="1" applyBorder="1" applyAlignment="1" applyProtection="1">
      <alignment horizontal="center" vertical="center"/>
      <protection/>
    </xf>
    <xf numFmtId="0" fontId="93" fillId="0" borderId="104" xfId="0" applyNumberFormat="1" applyFont="1" applyFill="1" applyBorder="1" applyAlignment="1" applyProtection="1">
      <alignment horizontal="center" vertical="center"/>
      <protection/>
    </xf>
    <xf numFmtId="0" fontId="93" fillId="0" borderId="0" xfId="0" applyNumberFormat="1" applyFont="1" applyFill="1" applyBorder="1" applyAlignment="1" applyProtection="1">
      <alignment horizontal="center" vertical="center"/>
      <protection/>
    </xf>
    <xf numFmtId="0" fontId="93" fillId="0" borderId="105" xfId="0" applyNumberFormat="1" applyFont="1" applyFill="1" applyBorder="1" applyAlignment="1" applyProtection="1">
      <alignment horizontal="center" vertical="center"/>
      <protection/>
    </xf>
    <xf numFmtId="0" fontId="93" fillId="0" borderId="54" xfId="0" applyNumberFormat="1" applyFont="1" applyFill="1" applyBorder="1" applyAlignment="1" applyProtection="1">
      <alignment horizontal="center" vertical="center"/>
      <protection/>
    </xf>
    <xf numFmtId="0" fontId="93" fillId="0" borderId="154" xfId="0" applyNumberFormat="1" applyFont="1" applyFill="1" applyBorder="1" applyAlignment="1" applyProtection="1">
      <alignment horizontal="center" vertical="center"/>
      <protection/>
    </xf>
    <xf numFmtId="0" fontId="93" fillId="0" borderId="303" xfId="0" applyNumberFormat="1" applyFont="1" applyFill="1" applyBorder="1" applyAlignment="1" applyProtection="1">
      <alignment horizontal="center" vertical="center"/>
      <protection/>
    </xf>
    <xf numFmtId="0" fontId="95" fillId="0" borderId="105" xfId="0" applyNumberFormat="1" applyFont="1" applyFill="1" applyBorder="1" applyAlignment="1" applyProtection="1">
      <alignment horizontal="center" vertical="center"/>
      <protection locked="0"/>
    </xf>
    <xf numFmtId="0" fontId="95" fillId="0" borderId="54" xfId="0" applyNumberFormat="1" applyFont="1" applyFill="1" applyBorder="1" applyAlignment="1" applyProtection="1">
      <alignment horizontal="center" vertical="center"/>
      <protection locked="0"/>
    </xf>
    <xf numFmtId="0" fontId="95" fillId="0" borderId="303" xfId="0" applyNumberFormat="1" applyFont="1" applyFill="1" applyBorder="1" applyAlignment="1" applyProtection="1">
      <alignment horizontal="center" vertical="center"/>
      <protection locked="0"/>
    </xf>
    <xf numFmtId="0" fontId="105" fillId="0" borderId="13" xfId="0" applyFont="1" applyBorder="1" applyAlignment="1">
      <alignment horizontal="left"/>
    </xf>
    <xf numFmtId="0" fontId="105" fillId="0" borderId="249" xfId="0" applyFont="1" applyBorder="1" applyAlignment="1">
      <alignment horizontal="left"/>
    </xf>
    <xf numFmtId="0" fontId="112" fillId="0" borderId="80" xfId="0" applyFont="1" applyBorder="1" applyAlignment="1">
      <alignment horizontal="center" vertical="center"/>
    </xf>
    <xf numFmtId="0" fontId="112" fillId="0" borderId="17" xfId="0" applyFont="1" applyBorder="1" applyAlignment="1">
      <alignment horizontal="center" vertical="center"/>
    </xf>
    <xf numFmtId="0" fontId="112" fillId="0" borderId="64" xfId="0" applyFont="1" applyBorder="1" applyAlignment="1">
      <alignment horizontal="center" vertical="center"/>
    </xf>
    <xf numFmtId="0" fontId="105" fillId="0" borderId="0" xfId="0" applyFont="1" applyBorder="1" applyAlignment="1">
      <alignment horizontal="center" vertical="center"/>
    </xf>
    <xf numFmtId="0" fontId="107" fillId="0" borderId="17" xfId="0" applyFont="1" applyBorder="1" applyAlignment="1">
      <alignment horizontal="center"/>
    </xf>
    <xf numFmtId="0" fontId="26" fillId="0" borderId="87" xfId="0" applyFont="1" applyBorder="1" applyAlignment="1">
      <alignment horizontal="center"/>
    </xf>
    <xf numFmtId="0" fontId="26" fillId="0" borderId="92" xfId="0" applyFont="1" applyBorder="1" applyAlignment="1">
      <alignment horizontal="center"/>
    </xf>
    <xf numFmtId="0" fontId="26" fillId="0" borderId="75" xfId="0" applyFont="1" applyBorder="1" applyAlignment="1">
      <alignment horizontal="center"/>
    </xf>
    <xf numFmtId="0" fontId="26" fillId="0" borderId="17" xfId="0" applyFont="1" applyBorder="1" applyAlignment="1" applyProtection="1">
      <alignment horizontal="distributed" vertical="center" shrinkToFit="1"/>
      <protection locked="0"/>
    </xf>
    <xf numFmtId="0" fontId="105" fillId="0" borderId="77" xfId="0" applyFont="1" applyBorder="1" applyAlignment="1">
      <alignment horizontal="center" vertical="center" wrapText="1"/>
    </xf>
    <xf numFmtId="0" fontId="105" fillId="0" borderId="76" xfId="0" applyFont="1" applyBorder="1" applyAlignment="1">
      <alignment horizontal="center" vertical="center"/>
    </xf>
    <xf numFmtId="0" fontId="26" fillId="0" borderId="56" xfId="0" applyFont="1" applyBorder="1" applyAlignment="1">
      <alignment horizontal="center"/>
    </xf>
    <xf numFmtId="0" fontId="105" fillId="0" borderId="42" xfId="0" applyFont="1" applyBorder="1" applyAlignment="1">
      <alignment horizontal="center" vertical="center" shrinkToFit="1"/>
    </xf>
    <xf numFmtId="0" fontId="105" fillId="0" borderId="40" xfId="0" applyFont="1" applyBorder="1" applyAlignment="1">
      <alignment horizontal="center" vertical="center" shrinkToFit="1"/>
    </xf>
    <xf numFmtId="0" fontId="105" fillId="0" borderId="368" xfId="0" applyFont="1" applyBorder="1" applyAlignment="1">
      <alignment horizontal="center" vertical="center"/>
    </xf>
    <xf numFmtId="0" fontId="105" fillId="0" borderId="13" xfId="0" applyFont="1" applyBorder="1" applyAlignment="1">
      <alignment horizontal="center" vertical="center"/>
    </xf>
    <xf numFmtId="0" fontId="105" fillId="0" borderId="95" xfId="0" applyFont="1" applyBorder="1" applyAlignment="1">
      <alignment horizontal="center" vertical="center"/>
    </xf>
    <xf numFmtId="0" fontId="105" fillId="0" borderId="369" xfId="0" applyFont="1" applyBorder="1" applyAlignment="1">
      <alignment horizontal="center" vertical="center"/>
    </xf>
    <xf numFmtId="0" fontId="105" fillId="0" borderId="370" xfId="0" applyFont="1" applyBorder="1" applyAlignment="1">
      <alignment horizontal="center" vertical="center"/>
    </xf>
    <xf numFmtId="0" fontId="105" fillId="0" borderId="371" xfId="0" applyFont="1" applyBorder="1" applyAlignment="1">
      <alignment horizontal="center" vertical="center"/>
    </xf>
    <xf numFmtId="0" fontId="108" fillId="0" borderId="85" xfId="0" applyFont="1" applyBorder="1" applyAlignment="1">
      <alignment horizontal="right" vertical="center" wrapText="1"/>
    </xf>
    <xf numFmtId="0" fontId="108" fillId="0" borderId="90" xfId="0" applyFont="1" applyBorder="1" applyAlignment="1">
      <alignment horizontal="right" vertical="center" wrapText="1"/>
    </xf>
    <xf numFmtId="0" fontId="106" fillId="0" borderId="0" xfId="0" applyFont="1" applyAlignment="1">
      <alignment horizontal="center"/>
    </xf>
    <xf numFmtId="0" fontId="105" fillId="0" borderId="17" xfId="0" applyFont="1" applyBorder="1" applyAlignment="1">
      <alignment horizontal="center" vertical="center"/>
    </xf>
    <xf numFmtId="0" fontId="104" fillId="0" borderId="0" xfId="0" applyFont="1" applyBorder="1" applyAlignment="1">
      <alignment horizontal="center"/>
    </xf>
    <xf numFmtId="0" fontId="111" fillId="0" borderId="80" xfId="0" applyFont="1" applyBorder="1" applyAlignment="1">
      <alignment horizontal="distributed" vertical="center" indent="2"/>
    </xf>
    <xf numFmtId="0" fontId="105" fillId="0" borderId="80" xfId="0" applyFont="1" applyBorder="1" applyAlignment="1">
      <alignment horizontal="center" vertical="center"/>
    </xf>
    <xf numFmtId="0" fontId="105" fillId="0" borderId="64" xfId="0" applyFont="1" applyBorder="1" applyAlignment="1">
      <alignment horizontal="center" vertical="center"/>
    </xf>
    <xf numFmtId="0" fontId="105" fillId="0" borderId="0" xfId="0" applyFont="1" applyBorder="1" applyAlignment="1">
      <alignment horizontal="left" vertical="center" shrinkToFit="1"/>
    </xf>
    <xf numFmtId="0" fontId="26" fillId="0" borderId="64" xfId="0" applyFont="1" applyBorder="1" applyAlignment="1">
      <alignment horizontal="center" vertical="center"/>
    </xf>
    <xf numFmtId="0" fontId="105" fillId="0" borderId="17" xfId="0" applyFont="1" applyBorder="1" applyAlignment="1">
      <alignment horizontal="center" vertical="center" shrinkToFit="1"/>
    </xf>
    <xf numFmtId="181" fontId="334" fillId="38" borderId="111" xfId="51" applyNumberFormat="1" applyFont="1" applyFill="1" applyBorder="1" applyAlignment="1" applyProtection="1">
      <alignment horizontal="center" vertical="center" shrinkToFit="1"/>
      <protection/>
    </xf>
    <xf numFmtId="0" fontId="111" fillId="0" borderId="92" xfId="0" applyNumberFormat="1" applyFont="1" applyBorder="1" applyAlignment="1" applyProtection="1">
      <alignment horizontal="center" vertical="center"/>
      <protection locked="0"/>
    </xf>
    <xf numFmtId="0" fontId="111" fillId="0" borderId="75" xfId="0" applyNumberFormat="1" applyFont="1" applyBorder="1" applyAlignment="1" applyProtection="1">
      <alignment horizontal="center" vertical="center"/>
      <protection locked="0"/>
    </xf>
    <xf numFmtId="0" fontId="108" fillId="0" borderId="87" xfId="0" applyFont="1" applyBorder="1" applyAlignment="1">
      <alignment horizontal="right" vertical="center"/>
    </xf>
    <xf numFmtId="0" fontId="108" fillId="0" borderId="92" xfId="0" applyFont="1" applyBorder="1" applyAlignment="1">
      <alignment horizontal="right" vertical="center"/>
    </xf>
    <xf numFmtId="0" fontId="105" fillId="0" borderId="69" xfId="0" applyFont="1" applyBorder="1" applyAlignment="1">
      <alignment horizontal="center" vertical="center"/>
    </xf>
    <xf numFmtId="0" fontId="26" fillId="0" borderId="17" xfId="0" applyFont="1" applyBorder="1" applyAlignment="1">
      <alignment horizontal="center"/>
    </xf>
    <xf numFmtId="0" fontId="26" fillId="0" borderId="64" xfId="0" applyFont="1" applyBorder="1" applyAlignment="1">
      <alignment horizontal="center"/>
    </xf>
    <xf numFmtId="0" fontId="105" fillId="0" borderId="244" xfId="0" applyFont="1" applyBorder="1" applyAlignment="1">
      <alignment horizontal="center" vertical="center" wrapText="1" shrinkToFit="1"/>
    </xf>
    <xf numFmtId="0" fontId="105" fillId="0" borderId="16" xfId="0" applyFont="1" applyBorder="1" applyAlignment="1">
      <alignment horizontal="center" vertical="center" wrapText="1" shrinkToFit="1"/>
    </xf>
    <xf numFmtId="0" fontId="105" fillId="0" borderId="61" xfId="0" applyFont="1" applyBorder="1" applyAlignment="1">
      <alignment horizontal="center" vertical="center" wrapText="1" shrinkToFit="1"/>
    </xf>
    <xf numFmtId="0" fontId="11" fillId="0" borderId="0" xfId="0" applyFont="1" applyAlignment="1">
      <alignment horizontal="center"/>
    </xf>
    <xf numFmtId="0" fontId="26" fillId="0" borderId="17" xfId="0" applyFont="1" applyBorder="1" applyAlignment="1">
      <alignment horizontal="left"/>
    </xf>
    <xf numFmtId="0" fontId="105" fillId="0" borderId="244" xfId="0" applyFont="1" applyBorder="1" applyAlignment="1">
      <alignment horizontal="center" vertical="center"/>
    </xf>
    <xf numFmtId="0" fontId="105" fillId="0" borderId="16" xfId="0" applyFont="1" applyBorder="1" applyAlignment="1">
      <alignment horizontal="center" vertical="center"/>
    </xf>
    <xf numFmtId="0" fontId="105" fillId="0" borderId="245" xfId="0" applyFont="1" applyBorder="1" applyAlignment="1">
      <alignment horizontal="center" vertical="center"/>
    </xf>
    <xf numFmtId="0" fontId="105" fillId="0" borderId="114" xfId="0" applyFont="1" applyBorder="1" applyAlignment="1">
      <alignment horizontal="center" vertical="center" textRotation="255"/>
    </xf>
    <xf numFmtId="0" fontId="105" fillId="0" borderId="88" xfId="0" applyFont="1" applyBorder="1" applyAlignment="1">
      <alignment horizontal="center" vertical="center" textRotation="255"/>
    </xf>
    <xf numFmtId="0" fontId="105" fillId="0" borderId="80" xfId="0" applyFont="1" applyBorder="1" applyAlignment="1">
      <alignment horizontal="center" vertical="center" textRotation="255"/>
    </xf>
    <xf numFmtId="0" fontId="105" fillId="0" borderId="64" xfId="0" applyFont="1" applyBorder="1" applyAlignment="1">
      <alignment horizontal="center" vertical="center" textRotation="255"/>
    </xf>
    <xf numFmtId="0" fontId="105" fillId="0" borderId="13" xfId="0" applyFont="1" applyBorder="1" applyAlignment="1">
      <alignment horizontal="right" vertical="center" shrinkToFit="1"/>
    </xf>
    <xf numFmtId="0" fontId="105" fillId="0" borderId="69" xfId="0" applyFont="1" applyBorder="1" applyAlignment="1">
      <alignment horizontal="center" vertical="center" shrinkToFit="1"/>
    </xf>
    <xf numFmtId="0" fontId="105" fillId="0" borderId="80" xfId="0" applyFont="1" applyBorder="1" applyAlignment="1">
      <alignment horizontal="center" vertical="center" textRotation="255" wrapText="1"/>
    </xf>
    <xf numFmtId="0" fontId="105" fillId="0" borderId="64" xfId="0" applyFont="1" applyBorder="1" applyAlignment="1">
      <alignment horizontal="center" vertical="center" textRotation="255" wrapText="1"/>
    </xf>
    <xf numFmtId="0" fontId="26" fillId="0" borderId="85" xfId="0" applyFont="1" applyBorder="1" applyAlignment="1">
      <alignment horizontal="center"/>
    </xf>
    <xf numFmtId="0" fontId="26" fillId="0" borderId="90" xfId="0" applyFont="1" applyBorder="1" applyAlignment="1">
      <alignment horizontal="center"/>
    </xf>
    <xf numFmtId="0" fontId="26" fillId="0" borderId="71" xfId="0" applyFont="1" applyBorder="1" applyAlignment="1">
      <alignment horizontal="center"/>
    </xf>
    <xf numFmtId="0" fontId="26" fillId="0" borderId="91" xfId="0" applyFont="1" applyBorder="1" applyAlignment="1">
      <alignment horizontal="center"/>
    </xf>
    <xf numFmtId="0" fontId="26" fillId="0" borderId="69" xfId="0" applyFont="1" applyBorder="1" applyAlignment="1">
      <alignment horizontal="center"/>
    </xf>
    <xf numFmtId="0" fontId="105" fillId="0" borderId="64" xfId="0" applyFont="1" applyBorder="1" applyAlignment="1">
      <alignment horizontal="center" vertical="center" shrinkToFit="1"/>
    </xf>
    <xf numFmtId="0" fontId="105" fillId="0" borderId="0" xfId="0" applyFont="1" applyBorder="1" applyAlignment="1">
      <alignment horizontal="left" vertical="center" wrapText="1"/>
    </xf>
    <xf numFmtId="0" fontId="105" fillId="0" borderId="248" xfId="0" applyFont="1" applyBorder="1" applyAlignment="1">
      <alignment horizontal="center" vertical="center" textRotation="255"/>
    </xf>
    <xf numFmtId="0" fontId="105" fillId="0" borderId="13" xfId="0" applyFont="1" applyBorder="1" applyAlignment="1">
      <alignment horizontal="center" vertical="center" textRotation="255"/>
    </xf>
    <xf numFmtId="0" fontId="105" fillId="0" borderId="249" xfId="0" applyFont="1" applyBorder="1" applyAlignment="1">
      <alignment horizontal="center" vertical="center" textRotation="255"/>
    </xf>
    <xf numFmtId="0" fontId="105" fillId="0" borderId="244" xfId="0" applyFont="1" applyBorder="1" applyAlignment="1">
      <alignment horizontal="center" vertical="center" textRotation="255"/>
    </xf>
    <xf numFmtId="0" fontId="105" fillId="0" borderId="16" xfId="0" applyFont="1" applyBorder="1" applyAlignment="1">
      <alignment horizontal="center" vertical="center" textRotation="255"/>
    </xf>
    <xf numFmtId="0" fontId="105" fillId="0" borderId="245" xfId="0" applyFont="1" applyBorder="1" applyAlignment="1">
      <alignment horizontal="center" vertical="center" textRotation="255"/>
    </xf>
    <xf numFmtId="0" fontId="105" fillId="0" borderId="81" xfId="0" applyFont="1" applyBorder="1" applyAlignment="1">
      <alignment horizontal="center" vertical="center" wrapText="1"/>
    </xf>
    <xf numFmtId="0" fontId="105" fillId="0" borderId="65" xfId="0" applyFont="1" applyBorder="1" applyAlignment="1">
      <alignment horizontal="center" vertical="center" wrapText="1"/>
    </xf>
    <xf numFmtId="0" fontId="105" fillId="0" borderId="42" xfId="0" applyFont="1" applyBorder="1" applyAlignment="1">
      <alignment horizontal="center" vertical="center"/>
    </xf>
    <xf numFmtId="0" fontId="26" fillId="0" borderId="69" xfId="0" applyFont="1" applyBorder="1" applyAlignment="1">
      <alignment horizontal="left"/>
    </xf>
    <xf numFmtId="0" fontId="26" fillId="0" borderId="89" xfId="0" applyFont="1" applyBorder="1" applyAlignment="1">
      <alignment horizontal="center"/>
    </xf>
    <xf numFmtId="0" fontId="26" fillId="0" borderId="55" xfId="0" applyFont="1" applyBorder="1" applyAlignment="1">
      <alignment horizontal="center"/>
    </xf>
    <xf numFmtId="0" fontId="26" fillId="0" borderId="57" xfId="0" applyFont="1" applyBorder="1" applyAlignment="1">
      <alignment horizontal="center"/>
    </xf>
    <xf numFmtId="0" fontId="105" fillId="0" borderId="79" xfId="0" applyFont="1" applyBorder="1" applyAlignment="1">
      <alignment horizontal="center" vertical="center" textRotation="255"/>
    </xf>
    <xf numFmtId="0" fontId="105" fillId="0" borderId="63" xfId="0" applyFont="1" applyBorder="1" applyAlignment="1">
      <alignment horizontal="center" vertical="center" textRotation="255"/>
    </xf>
    <xf numFmtId="0" fontId="105" fillId="0" borderId="115" xfId="0" applyFont="1" applyBorder="1" applyAlignment="1">
      <alignment horizontal="center" vertical="center" textRotation="255"/>
    </xf>
    <xf numFmtId="0" fontId="105" fillId="0" borderId="89" xfId="0" applyFont="1" applyBorder="1" applyAlignment="1">
      <alignment horizontal="center" vertical="center" textRotation="255"/>
    </xf>
    <xf numFmtId="0" fontId="26" fillId="0" borderId="69" xfId="0" applyFont="1" applyBorder="1" applyAlignment="1" applyProtection="1">
      <alignment horizontal="distributed" vertical="center" shrinkToFit="1"/>
      <protection locked="0"/>
    </xf>
    <xf numFmtId="0" fontId="26" fillId="0" borderId="372" xfId="0" applyFont="1" applyBorder="1" applyAlignment="1" applyProtection="1">
      <alignment horizontal="center" vertical="center" shrinkToFit="1"/>
      <protection locked="0"/>
    </xf>
    <xf numFmtId="0" fontId="26" fillId="0" borderId="2" xfId="0" applyFont="1" applyBorder="1" applyAlignment="1" applyProtection="1">
      <alignment horizontal="center" vertical="center" shrinkToFit="1"/>
      <protection locked="0"/>
    </xf>
    <xf numFmtId="0" fontId="26" fillId="0" borderId="373" xfId="0" applyFont="1" applyBorder="1" applyAlignment="1" applyProtection="1">
      <alignment horizontal="center" vertical="center" shrinkToFit="1"/>
      <protection locked="0"/>
    </xf>
    <xf numFmtId="0" fontId="26" fillId="0" borderId="64" xfId="0" applyFont="1" applyBorder="1" applyAlignment="1" applyProtection="1">
      <alignment horizontal="distributed" vertical="center" shrinkToFit="1"/>
      <protection locked="0"/>
    </xf>
    <xf numFmtId="0" fontId="108" fillId="0" borderId="82" xfId="0" applyFont="1" applyBorder="1" applyAlignment="1" applyProtection="1">
      <alignment horizontal="center" vertical="center"/>
      <protection locked="0"/>
    </xf>
    <xf numFmtId="0" fontId="108" fillId="0" borderId="80" xfId="0" applyFont="1" applyBorder="1" applyAlignment="1" applyProtection="1">
      <alignment horizontal="center" vertical="center"/>
      <protection locked="0"/>
    </xf>
    <xf numFmtId="0" fontId="108" fillId="0" borderId="81" xfId="0" applyFont="1" applyBorder="1" applyAlignment="1" applyProtection="1">
      <alignment horizontal="center" vertical="center"/>
      <protection locked="0"/>
    </xf>
    <xf numFmtId="0" fontId="105" fillId="0" borderId="81" xfId="0" applyFont="1" applyBorder="1" applyAlignment="1">
      <alignment horizontal="center" vertical="center" textRotation="255"/>
    </xf>
    <xf numFmtId="0" fontId="105" fillId="0" borderId="65" xfId="0" applyFont="1" applyBorder="1" applyAlignment="1">
      <alignment horizontal="center" vertical="center" textRotation="255"/>
    </xf>
    <xf numFmtId="0" fontId="108" fillId="0" borderId="82" xfId="0" applyFont="1" applyBorder="1" applyAlignment="1">
      <alignment horizontal="center" vertical="center"/>
    </xf>
    <xf numFmtId="0" fontId="108" fillId="0" borderId="80" xfId="0" applyFont="1" applyBorder="1" applyAlignment="1">
      <alignment horizontal="center" vertical="center"/>
    </xf>
    <xf numFmtId="0" fontId="108" fillId="0" borderId="89" xfId="0" applyFont="1" applyBorder="1" applyAlignment="1">
      <alignment horizontal="right" vertical="center" wrapText="1"/>
    </xf>
    <xf numFmtId="0" fontId="108" fillId="0" borderId="55" xfId="0" applyFont="1" applyBorder="1" applyAlignment="1">
      <alignment horizontal="right" vertical="center" wrapText="1"/>
    </xf>
    <xf numFmtId="0" fontId="108" fillId="0" borderId="13" xfId="0" applyFont="1" applyBorder="1" applyAlignment="1">
      <alignment horizontal="center" vertical="center" textRotation="255"/>
    </xf>
    <xf numFmtId="0" fontId="108" fillId="0" borderId="16" xfId="0" applyFont="1" applyBorder="1" applyAlignment="1">
      <alignment horizontal="center" vertical="center" textRotation="255"/>
    </xf>
    <xf numFmtId="0" fontId="105" fillId="0" borderId="79" xfId="0" applyFont="1" applyBorder="1" applyAlignment="1">
      <alignment horizontal="center" vertical="center" textRotation="255" wrapText="1"/>
    </xf>
    <xf numFmtId="0" fontId="105" fillId="0" borderId="63" xfId="0" applyFont="1" applyBorder="1" applyAlignment="1">
      <alignment horizontal="center" vertical="center" textRotation="255" wrapText="1"/>
    </xf>
    <xf numFmtId="0" fontId="105" fillId="0" borderId="42" xfId="0" applyFont="1" applyBorder="1" applyAlignment="1">
      <alignment horizontal="center" shrinkToFit="1"/>
    </xf>
    <xf numFmtId="0" fontId="105" fillId="0" borderId="40" xfId="0" applyFont="1" applyBorder="1" applyAlignment="1">
      <alignment horizontal="center" shrinkToFit="1"/>
    </xf>
    <xf numFmtId="0" fontId="26" fillId="0" borderId="80" xfId="0" applyFont="1" applyBorder="1" applyAlignment="1" applyProtection="1">
      <alignment horizontal="distributed" vertical="center" shrinkToFit="1"/>
      <protection locked="0"/>
    </xf>
    <xf numFmtId="0" fontId="105" fillId="0" borderId="115" xfId="0" applyFont="1" applyBorder="1" applyAlignment="1">
      <alignment horizontal="center" vertical="center" textRotation="255" wrapText="1"/>
    </xf>
    <xf numFmtId="0" fontId="105" fillId="0" borderId="89" xfId="0" applyFont="1" applyBorder="1" applyAlignment="1">
      <alignment horizontal="center" vertical="center" textRotation="255" wrapText="1"/>
    </xf>
    <xf numFmtId="0" fontId="105" fillId="0" borderId="83" xfId="0" applyFont="1" applyBorder="1" applyAlignment="1">
      <alignment horizontal="center" vertical="center" shrinkToFit="1"/>
    </xf>
    <xf numFmtId="0" fontId="26" fillId="0" borderId="93" xfId="0" applyFont="1" applyBorder="1" applyAlignment="1">
      <alignment horizontal="center"/>
    </xf>
    <xf numFmtId="0" fontId="26" fillId="0" borderId="42" xfId="0" applyFont="1" applyBorder="1" applyAlignment="1" applyProtection="1">
      <alignment horizontal="center" vertical="center" shrinkToFit="1"/>
      <protection locked="0"/>
    </xf>
    <xf numFmtId="0" fontId="12" fillId="0" borderId="80" xfId="0" applyFont="1" applyBorder="1" applyAlignment="1">
      <alignment horizontal="center" vertical="center"/>
    </xf>
    <xf numFmtId="0" fontId="12" fillId="0" borderId="81" xfId="0" applyFont="1" applyBorder="1" applyAlignment="1">
      <alignment horizontal="center" vertical="center"/>
    </xf>
    <xf numFmtId="49" fontId="105" fillId="0" borderId="64" xfId="0" applyNumberFormat="1" applyFont="1" applyBorder="1" applyAlignment="1">
      <alignment horizontal="center" vertical="center"/>
    </xf>
    <xf numFmtId="0" fontId="26" fillId="0" borderId="64" xfId="0" applyFont="1" applyBorder="1" applyAlignment="1">
      <alignment horizontal="left"/>
    </xf>
    <xf numFmtId="0" fontId="105" fillId="0" borderId="114" xfId="0" applyFont="1" applyBorder="1" applyAlignment="1">
      <alignment horizontal="center" vertical="center" wrapText="1"/>
    </xf>
    <xf numFmtId="0" fontId="105" fillId="0" borderId="86" xfId="0" applyFont="1" applyBorder="1" applyAlignment="1">
      <alignment horizontal="center" vertical="center" wrapText="1"/>
    </xf>
    <xf numFmtId="0" fontId="105" fillId="0" borderId="88" xfId="0" applyFont="1" applyBorder="1" applyAlignment="1">
      <alignment horizontal="center" vertical="center" wrapText="1"/>
    </xf>
    <xf numFmtId="0" fontId="105" fillId="0" borderId="88" xfId="0" applyFont="1" applyBorder="1" applyAlignment="1">
      <alignment horizontal="center" vertical="center"/>
    </xf>
    <xf numFmtId="0" fontId="26" fillId="0" borderId="17" xfId="0" applyFont="1" applyBorder="1" applyAlignment="1">
      <alignment horizontal="center" vertical="center"/>
    </xf>
    <xf numFmtId="0" fontId="105" fillId="0" borderId="84" xfId="0" applyFont="1" applyBorder="1" applyAlignment="1">
      <alignment horizontal="center" vertical="center"/>
    </xf>
    <xf numFmtId="0" fontId="105" fillId="0" borderId="86" xfId="0" applyFont="1" applyBorder="1" applyAlignment="1">
      <alignment horizontal="center" vertical="center"/>
    </xf>
    <xf numFmtId="0" fontId="108" fillId="0" borderId="314" xfId="0" applyFont="1" applyBorder="1" applyAlignment="1">
      <alignment horizontal="center" vertical="center" shrinkToFit="1"/>
    </xf>
    <xf numFmtId="0" fontId="108" fillId="0" borderId="246" xfId="0" applyFont="1" applyBorder="1" applyAlignment="1">
      <alignment horizontal="center" vertical="center" shrinkToFit="1"/>
    </xf>
    <xf numFmtId="0" fontId="108" fillId="0" borderId="82" xfId="0" applyFont="1" applyBorder="1" applyAlignment="1">
      <alignment horizontal="center" vertical="center" shrinkToFit="1"/>
    </xf>
    <xf numFmtId="0" fontId="115" fillId="0" borderId="17" xfId="0" applyFont="1" applyBorder="1" applyAlignment="1">
      <alignment horizontal="center" vertical="center"/>
    </xf>
    <xf numFmtId="0" fontId="113" fillId="0" borderId="0" xfId="0" applyFont="1" applyBorder="1" applyAlignment="1" applyProtection="1">
      <alignment horizontal="center" vertical="center" wrapText="1"/>
      <protection locked="0"/>
    </xf>
    <xf numFmtId="0" fontId="105" fillId="0" borderId="64" xfId="0" applyFont="1" applyBorder="1" applyAlignment="1">
      <alignment vertical="center" shrinkToFit="1"/>
    </xf>
    <xf numFmtId="0" fontId="105" fillId="0" borderId="65" xfId="0" applyFont="1" applyBorder="1" applyAlignment="1">
      <alignment vertical="center" shrinkToFit="1"/>
    </xf>
    <xf numFmtId="0" fontId="78" fillId="0" borderId="87" xfId="0" applyFont="1" applyBorder="1" applyAlignment="1">
      <alignment horizontal="center" vertical="center" shrinkToFit="1"/>
    </xf>
    <xf numFmtId="0" fontId="78" fillId="0" borderId="92" xfId="0" applyFont="1" applyBorder="1" applyAlignment="1">
      <alignment horizontal="center" vertical="center" shrinkToFit="1"/>
    </xf>
    <xf numFmtId="0" fontId="111" fillId="0" borderId="55" xfId="0" applyFont="1" applyBorder="1" applyAlignment="1" applyProtection="1">
      <alignment horizontal="left" vertical="center" wrapText="1"/>
      <protection locked="0"/>
    </xf>
    <xf numFmtId="0" fontId="111" fillId="0" borderId="57" xfId="0" applyFont="1" applyBorder="1" applyAlignment="1" applyProtection="1">
      <alignment horizontal="left" vertical="center" wrapText="1"/>
      <protection locked="0"/>
    </xf>
    <xf numFmtId="183" fontId="110" fillId="0" borderId="55" xfId="0" applyNumberFormat="1" applyFont="1" applyBorder="1" applyAlignment="1" applyProtection="1">
      <alignment horizontal="center" vertical="center"/>
      <protection locked="0"/>
    </xf>
    <xf numFmtId="183" fontId="110" fillId="0" borderId="57" xfId="0" applyNumberFormat="1" applyFont="1" applyBorder="1" applyAlignment="1" applyProtection="1">
      <alignment horizontal="center" vertical="center"/>
      <protection locked="0"/>
    </xf>
    <xf numFmtId="0" fontId="108" fillId="0" borderId="87" xfId="0" applyFont="1" applyBorder="1" applyAlignment="1">
      <alignment horizontal="center" vertical="center"/>
    </xf>
    <xf numFmtId="0" fontId="108" fillId="0" borderId="92" xfId="0" applyFont="1" applyBorder="1" applyAlignment="1">
      <alignment horizontal="center" vertical="center"/>
    </xf>
    <xf numFmtId="0" fontId="108" fillId="0" borderId="168" xfId="0" applyFont="1" applyBorder="1" applyAlignment="1">
      <alignment horizontal="center" vertical="center"/>
    </xf>
    <xf numFmtId="0" fontId="108" fillId="0" borderId="55" xfId="0" applyFont="1" applyBorder="1" applyAlignment="1">
      <alignment horizontal="center" vertical="center"/>
    </xf>
    <xf numFmtId="0" fontId="108" fillId="0" borderId="89" xfId="0" applyFont="1" applyBorder="1" applyAlignment="1">
      <alignment horizontal="right" vertical="center"/>
    </xf>
    <xf numFmtId="0" fontId="108" fillId="0" borderId="55" xfId="0" applyFont="1" applyBorder="1" applyAlignment="1">
      <alignment horizontal="right" vertical="center"/>
    </xf>
    <xf numFmtId="0" fontId="111" fillId="0" borderId="55" xfId="0" applyFont="1" applyBorder="1" applyAlignment="1" applyProtection="1">
      <alignment horizontal="left" vertical="center"/>
      <protection locked="0"/>
    </xf>
    <xf numFmtId="0" fontId="111" fillId="0" borderId="57" xfId="0" applyFont="1" applyBorder="1" applyAlignment="1" applyProtection="1">
      <alignment horizontal="left" vertical="center"/>
      <protection locked="0"/>
    </xf>
    <xf numFmtId="0" fontId="109" fillId="0" borderId="115" xfId="0" applyFont="1" applyBorder="1" applyAlignment="1">
      <alignment horizontal="center" vertical="center"/>
    </xf>
    <xf numFmtId="0" fontId="109" fillId="0" borderId="246" xfId="0" applyFont="1" applyBorder="1" applyAlignment="1">
      <alignment horizontal="center" vertical="center"/>
    </xf>
    <xf numFmtId="0" fontId="108" fillId="0" borderId="314" xfId="0" applyFont="1" applyBorder="1" applyAlignment="1">
      <alignment horizontal="center" vertical="center"/>
    </xf>
    <xf numFmtId="0" fontId="108" fillId="0" borderId="246" xfId="0" applyFont="1" applyBorder="1" applyAlignment="1">
      <alignment horizontal="center" vertical="center"/>
    </xf>
    <xf numFmtId="0" fontId="108" fillId="0" borderId="46" xfId="0" applyFont="1" applyBorder="1" applyAlignment="1">
      <alignment horizontal="center" vertical="center"/>
    </xf>
    <xf numFmtId="0" fontId="111" fillId="0" borderId="92" xfId="0" applyFont="1" applyBorder="1" applyAlignment="1" applyProtection="1">
      <alignment horizontal="center" vertical="center"/>
      <protection locked="0"/>
    </xf>
    <xf numFmtId="0" fontId="111" fillId="0" borderId="75" xfId="0" applyFont="1" applyBorder="1" applyAlignment="1" applyProtection="1">
      <alignment horizontal="center" vertical="center"/>
      <protection locked="0"/>
    </xf>
    <xf numFmtId="180" fontId="110" fillId="0" borderId="92" xfId="0" applyNumberFormat="1" applyFont="1" applyBorder="1" applyAlignment="1" applyProtection="1">
      <alignment horizontal="center" vertical="center"/>
      <protection locked="0"/>
    </xf>
    <xf numFmtId="180" fontId="110" fillId="0" borderId="75" xfId="0" applyNumberFormat="1" applyFont="1" applyBorder="1" applyAlignment="1" applyProtection="1">
      <alignment horizontal="center" vertical="center"/>
      <protection locked="0"/>
    </xf>
    <xf numFmtId="0" fontId="109" fillId="0" borderId="246" xfId="0" applyFont="1" applyBorder="1" applyAlignment="1" applyProtection="1">
      <alignment horizontal="center" vertical="center" shrinkToFit="1"/>
      <protection locked="0"/>
    </xf>
    <xf numFmtId="0" fontId="109" fillId="0" borderId="82" xfId="0" applyFont="1" applyBorder="1" applyAlignment="1" applyProtection="1">
      <alignment horizontal="center" vertical="center" shrinkToFit="1"/>
      <protection locked="0"/>
    </xf>
    <xf numFmtId="14" fontId="108" fillId="0" borderId="115" xfId="0" applyNumberFormat="1" applyFont="1" applyBorder="1" applyAlignment="1">
      <alignment horizontal="center" vertical="center" shrinkToFit="1"/>
    </xf>
    <xf numFmtId="14" fontId="108" fillId="0" borderId="246" xfId="0" applyNumberFormat="1" applyFont="1" applyBorder="1" applyAlignment="1">
      <alignment horizontal="center" vertical="center" shrinkToFit="1"/>
    </xf>
    <xf numFmtId="14" fontId="108" fillId="0" borderId="246" xfId="0" applyNumberFormat="1" applyFont="1" applyBorder="1" applyAlignment="1" applyProtection="1">
      <alignment horizontal="center" vertical="center"/>
      <protection locked="0"/>
    </xf>
    <xf numFmtId="14" fontId="108" fillId="0" borderId="82" xfId="0" applyNumberFormat="1" applyFont="1" applyBorder="1" applyAlignment="1" applyProtection="1">
      <alignment horizontal="center" vertical="center"/>
      <protection locked="0"/>
    </xf>
    <xf numFmtId="0" fontId="111" fillId="0" borderId="42" xfId="0" applyFont="1" applyBorder="1" applyAlignment="1">
      <alignment horizontal="distributed" vertical="center" indent="2"/>
    </xf>
    <xf numFmtId="0" fontId="26" fillId="0" borderId="80" xfId="0" applyFont="1" applyBorder="1" applyAlignment="1">
      <alignment horizontal="center" vertical="center"/>
    </xf>
    <xf numFmtId="0" fontId="105" fillId="0" borderId="45" xfId="0" applyFont="1" applyBorder="1" applyAlignment="1">
      <alignment horizontal="center" vertical="center"/>
    </xf>
    <xf numFmtId="0" fontId="108" fillId="0" borderId="83" xfId="0" applyFont="1" applyBorder="1" applyAlignment="1">
      <alignment horizontal="center" vertical="center"/>
    </xf>
    <xf numFmtId="0" fontId="108" fillId="0" borderId="42" xfId="0" applyFont="1" applyBorder="1" applyAlignment="1">
      <alignment horizontal="center" vertical="center"/>
    </xf>
    <xf numFmtId="0" fontId="108" fillId="0" borderId="114" xfId="0" applyFont="1" applyBorder="1" applyAlignment="1">
      <alignment horizontal="center" vertical="center"/>
    </xf>
    <xf numFmtId="0" fontId="105" fillId="0" borderId="80" xfId="0" applyFont="1" applyBorder="1" applyAlignment="1">
      <alignment horizontal="center" vertical="center" wrapText="1"/>
    </xf>
    <xf numFmtId="0" fontId="105" fillId="0" borderId="64" xfId="0" applyFont="1" applyBorder="1" applyAlignment="1">
      <alignment horizontal="center" vertical="center" wrapText="1"/>
    </xf>
    <xf numFmtId="0" fontId="109" fillId="0" borderId="244" xfId="0" applyFont="1" applyBorder="1" applyAlignment="1">
      <alignment horizontal="center" vertical="center"/>
    </xf>
    <xf numFmtId="0" fontId="109" fillId="0" borderId="16" xfId="0" applyFont="1" applyBorder="1" applyAlignment="1">
      <alignment horizontal="center" vertical="center"/>
    </xf>
    <xf numFmtId="0" fontId="105" fillId="0" borderId="248" xfId="0" applyFont="1" applyBorder="1" applyAlignment="1">
      <alignment horizontal="right"/>
    </xf>
    <xf numFmtId="0" fontId="105" fillId="0" borderId="13" xfId="0" applyFont="1" applyBorder="1" applyAlignment="1">
      <alignment horizontal="right"/>
    </xf>
    <xf numFmtId="0" fontId="108" fillId="0" borderId="245" xfId="0" applyFont="1" applyBorder="1" applyAlignment="1">
      <alignment horizontal="center" vertical="center"/>
    </xf>
    <xf numFmtId="0" fontId="105" fillId="0" borderId="249" xfId="0" applyFont="1" applyBorder="1" applyAlignment="1">
      <alignment horizontal="center" vertical="center"/>
    </xf>
    <xf numFmtId="0" fontId="105" fillId="0" borderId="58" xfId="0" applyFont="1" applyBorder="1" applyAlignment="1">
      <alignment horizontal="center" vertical="center"/>
    </xf>
    <xf numFmtId="0" fontId="105" fillId="0" borderId="248" xfId="0" applyFont="1" applyBorder="1" applyAlignment="1">
      <alignment horizontal="center" vertical="center"/>
    </xf>
    <xf numFmtId="0" fontId="105" fillId="0" borderId="45" xfId="0" applyFont="1" applyBorder="1" applyAlignment="1">
      <alignment horizontal="center"/>
    </xf>
    <xf numFmtId="0" fontId="105" fillId="0" borderId="0" xfId="0" applyFont="1" applyBorder="1" applyAlignment="1">
      <alignment horizontal="center"/>
    </xf>
    <xf numFmtId="0" fontId="105" fillId="0" borderId="243" xfId="0" applyFont="1" applyBorder="1" applyAlignment="1">
      <alignment horizontal="center"/>
    </xf>
    <xf numFmtId="0" fontId="105" fillId="0" borderId="115" xfId="0" applyFont="1" applyBorder="1" applyAlignment="1">
      <alignment horizontal="center" vertical="center" wrapText="1"/>
    </xf>
    <xf numFmtId="0" fontId="105" fillId="0" borderId="89" xfId="0" applyFont="1" applyBorder="1" applyAlignment="1">
      <alignment horizontal="center" vertical="center" wrapText="1"/>
    </xf>
    <xf numFmtId="0" fontId="105" fillId="0" borderId="82" xfId="0" applyFont="1" applyBorder="1" applyAlignment="1">
      <alignment horizontal="center" vertical="center"/>
    </xf>
    <xf numFmtId="0" fontId="105" fillId="0" borderId="81" xfId="0" applyFont="1" applyBorder="1" applyAlignment="1">
      <alignment horizontal="center" vertical="center"/>
    </xf>
    <xf numFmtId="0" fontId="105" fillId="0" borderId="94" xfId="0" applyFont="1" applyBorder="1" applyAlignment="1">
      <alignment horizontal="center"/>
    </xf>
    <xf numFmtId="0" fontId="105" fillId="0" borderId="13" xfId="0" applyFont="1" applyBorder="1" applyAlignment="1">
      <alignment horizontal="center"/>
    </xf>
    <xf numFmtId="0" fontId="11" fillId="0" borderId="13" xfId="0" applyFont="1" applyBorder="1" applyAlignment="1">
      <alignment/>
    </xf>
    <xf numFmtId="183" fontId="105" fillId="0" borderId="0" xfId="0" applyNumberFormat="1" applyFont="1" applyBorder="1" applyAlignment="1">
      <alignment horizontal="center" vertical="center"/>
    </xf>
    <xf numFmtId="0" fontId="111" fillId="0" borderId="93" xfId="0" applyFont="1" applyBorder="1" applyAlignment="1" applyProtection="1">
      <alignment horizontal="left" vertical="center"/>
      <protection locked="0"/>
    </xf>
    <xf numFmtId="0" fontId="50" fillId="0" borderId="374" xfId="0" applyFont="1" applyBorder="1" applyAlignment="1">
      <alignment horizontal="center" vertical="center" shrinkToFit="1"/>
    </xf>
    <xf numFmtId="0" fontId="50" fillId="0" borderId="375" xfId="0" applyFont="1" applyBorder="1" applyAlignment="1">
      <alignment horizontal="center" vertical="center" shrinkToFit="1"/>
    </xf>
    <xf numFmtId="0" fontId="105" fillId="0" borderId="59" xfId="0" applyFont="1" applyBorder="1" applyAlignment="1">
      <alignment horizontal="center"/>
    </xf>
    <xf numFmtId="0" fontId="108" fillId="0" borderId="95" xfId="0" applyFont="1" applyBorder="1" applyAlignment="1">
      <alignment horizontal="center" vertical="center"/>
    </xf>
    <xf numFmtId="0" fontId="108" fillId="0" borderId="61" xfId="0" applyFont="1" applyBorder="1" applyAlignment="1">
      <alignment horizontal="center" vertical="center"/>
    </xf>
    <xf numFmtId="0" fontId="56" fillId="0" borderId="13" xfId="0" applyFont="1" applyBorder="1" applyAlignment="1">
      <alignment horizontal="center" vertical="center" shrinkToFit="1"/>
    </xf>
    <xf numFmtId="0" fontId="56" fillId="0" borderId="16" xfId="0" applyFont="1" applyBorder="1" applyAlignment="1">
      <alignment horizontal="center" vertical="center" shrinkToFit="1"/>
    </xf>
    <xf numFmtId="0" fontId="105" fillId="0" borderId="45" xfId="0" applyFont="1" applyBorder="1" applyAlignment="1">
      <alignment horizontal="left" vertical="top"/>
    </xf>
    <xf numFmtId="0" fontId="105" fillId="0" borderId="0" xfId="0" applyFont="1" applyBorder="1" applyAlignment="1">
      <alignment horizontal="left" vertical="top"/>
    </xf>
    <xf numFmtId="0" fontId="105" fillId="0" borderId="59" xfId="0" applyFont="1" applyBorder="1" applyAlignment="1">
      <alignment horizontal="left" vertical="top"/>
    </xf>
    <xf numFmtId="0" fontId="105" fillId="0" borderId="41" xfId="0" applyFont="1" applyBorder="1" applyAlignment="1">
      <alignment horizontal="left" vertical="top"/>
    </xf>
    <xf numFmtId="0" fontId="105" fillId="0" borderId="16" xfId="0" applyFont="1" applyBorder="1" applyAlignment="1">
      <alignment horizontal="left" vertical="top"/>
    </xf>
    <xf numFmtId="0" fontId="105" fillId="0" borderId="61" xfId="0" applyFont="1" applyBorder="1" applyAlignment="1">
      <alignment horizontal="left" vertical="top"/>
    </xf>
    <xf numFmtId="0" fontId="13" fillId="0" borderId="376"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1" fillId="0" borderId="95" xfId="0" applyFont="1" applyBorder="1" applyAlignment="1">
      <alignment/>
    </xf>
    <xf numFmtId="0" fontId="2" fillId="0" borderId="0" xfId="0" applyFont="1" applyBorder="1" applyAlignment="1">
      <alignment horizontal="center"/>
    </xf>
    <xf numFmtId="0" fontId="2" fillId="0" borderId="96" xfId="0" applyFont="1" applyBorder="1" applyAlignment="1">
      <alignment horizontal="center"/>
    </xf>
    <xf numFmtId="0" fontId="2" fillId="0" borderId="97" xfId="0" applyFont="1" applyBorder="1" applyAlignment="1">
      <alignment horizontal="right"/>
    </xf>
    <xf numFmtId="0" fontId="2" fillId="0" borderId="98" xfId="0" applyFont="1" applyBorder="1" applyAlignment="1" applyProtection="1">
      <alignment horizontal="center"/>
      <protection locked="0"/>
    </xf>
    <xf numFmtId="0" fontId="2" fillId="0" borderId="97" xfId="0" applyFont="1" applyBorder="1" applyAlignment="1">
      <alignment horizontal="center"/>
    </xf>
    <xf numFmtId="0" fontId="2" fillId="0" borderId="17" xfId="0" applyFont="1" applyBorder="1" applyAlignment="1">
      <alignment horizontal="center" vertical="center"/>
    </xf>
    <xf numFmtId="0" fontId="13" fillId="0" borderId="98" xfId="0" applyFont="1" applyBorder="1" applyAlignment="1">
      <alignment horizontal="center"/>
    </xf>
    <xf numFmtId="0" fontId="2" fillId="0" borderId="0" xfId="0" applyFont="1" applyAlignment="1">
      <alignment horizontal="center"/>
    </xf>
    <xf numFmtId="0" fontId="2" fillId="0" borderId="97" xfId="0" applyFont="1" applyBorder="1" applyAlignment="1">
      <alignment horizontal="left"/>
    </xf>
    <xf numFmtId="0" fontId="116" fillId="0" borderId="0" xfId="0" applyFont="1" applyAlignment="1">
      <alignment horizontal="center" vertical="center"/>
    </xf>
    <xf numFmtId="0" fontId="2" fillId="0" borderId="0" xfId="0" applyFont="1" applyBorder="1" applyAlignment="1">
      <alignment horizontal="right"/>
    </xf>
    <xf numFmtId="0" fontId="2" fillId="0" borderId="75" xfId="0" applyFont="1" applyBorder="1" applyAlignment="1">
      <alignment horizontal="center" vertical="center"/>
    </xf>
    <xf numFmtId="0" fontId="2" fillId="0" borderId="87" xfId="0" applyFont="1" applyBorder="1" applyAlignment="1">
      <alignment horizontal="center" vertical="center"/>
    </xf>
    <xf numFmtId="0" fontId="2" fillId="0" borderId="96" xfId="0" applyFont="1" applyBorder="1" applyAlignment="1" applyProtection="1">
      <alignment horizontal="center"/>
      <protection locked="0"/>
    </xf>
    <xf numFmtId="0" fontId="2" fillId="0" borderId="92" xfId="0" applyFont="1" applyBorder="1" applyAlignment="1">
      <alignment horizontal="center" vertical="center"/>
    </xf>
    <xf numFmtId="0" fontId="2" fillId="0" borderId="69" xfId="0" applyFont="1" applyBorder="1" applyAlignment="1">
      <alignment horizontal="center" vertical="center"/>
    </xf>
    <xf numFmtId="0" fontId="2" fillId="0" borderId="85" xfId="0" applyFont="1" applyBorder="1" applyAlignment="1">
      <alignment horizontal="center" vertical="center"/>
    </xf>
    <xf numFmtId="0" fontId="2" fillId="0" borderId="90" xfId="0" applyFont="1" applyBorder="1" applyAlignment="1">
      <alignment horizontal="center" vertical="center"/>
    </xf>
    <xf numFmtId="0" fontId="3" fillId="0" borderId="90" xfId="0" applyFont="1" applyBorder="1" applyAlignment="1">
      <alignment horizontal="left" vertical="center"/>
    </xf>
    <xf numFmtId="0" fontId="3" fillId="0" borderId="0" xfId="0" applyFont="1" applyAlignment="1">
      <alignment horizontal="left" vertical="center"/>
    </xf>
    <xf numFmtId="0" fontId="117" fillId="0" borderId="98" xfId="0" applyFont="1" applyBorder="1" applyAlignment="1" applyProtection="1">
      <alignment horizontal="left"/>
      <protection locked="0"/>
    </xf>
    <xf numFmtId="0" fontId="116" fillId="0" borderId="96" xfId="0" applyFont="1" applyBorder="1" applyAlignment="1" applyProtection="1">
      <alignment horizontal="center"/>
      <protection locked="0"/>
    </xf>
    <xf numFmtId="0" fontId="13" fillId="0" borderId="96" xfId="0" applyFont="1" applyBorder="1" applyAlignment="1">
      <alignment horizontal="center"/>
    </xf>
    <xf numFmtId="0" fontId="2" fillId="0" borderId="0" xfId="0" applyFont="1" applyAlignment="1">
      <alignment horizontal="center" vertical="center"/>
    </xf>
    <xf numFmtId="0" fontId="2" fillId="0" borderId="71" xfId="0" applyFont="1" applyBorder="1" applyAlignment="1">
      <alignment horizontal="right" vertical="center"/>
    </xf>
    <xf numFmtId="0" fontId="2" fillId="0" borderId="69" xfId="0" applyFont="1" applyBorder="1" applyAlignment="1">
      <alignment horizontal="right" vertical="center"/>
    </xf>
    <xf numFmtId="0" fontId="2" fillId="0" borderId="0" xfId="0" applyFont="1" applyAlignment="1">
      <alignment horizontal="distributed"/>
    </xf>
    <xf numFmtId="183" fontId="19" fillId="0" borderId="0" xfId="0" applyNumberFormat="1" applyFont="1" applyBorder="1" applyAlignment="1">
      <alignment horizontal="center"/>
    </xf>
    <xf numFmtId="0" fontId="2" fillId="0" borderId="98" xfId="0" applyFont="1" applyBorder="1" applyAlignment="1">
      <alignment horizontal="center"/>
    </xf>
    <xf numFmtId="0" fontId="117" fillId="0" borderId="98" xfId="0" applyFont="1" applyBorder="1" applyAlignment="1" applyProtection="1">
      <alignment horizontal="center"/>
      <protection locked="0"/>
    </xf>
    <xf numFmtId="0" fontId="2" fillId="0" borderId="96" xfId="0" applyFont="1" applyBorder="1" applyAlignment="1">
      <alignment horizontal="center" vertical="center"/>
    </xf>
    <xf numFmtId="0" fontId="2" fillId="0" borderId="98" xfId="0" applyFont="1" applyBorder="1" applyAlignment="1">
      <alignment horizontal="center" vertical="center"/>
    </xf>
    <xf numFmtId="0" fontId="18" fillId="0" borderId="98" xfId="0" applyFont="1" applyBorder="1" applyAlignment="1" applyProtection="1">
      <alignment horizontal="left"/>
      <protection locked="0"/>
    </xf>
    <xf numFmtId="0" fontId="344" fillId="38" borderId="0" xfId="51" applyFont="1" applyFill="1" applyBorder="1" applyAlignment="1" applyProtection="1">
      <alignment horizontal="center" vertical="center" textRotation="255" shrinkToFit="1"/>
      <protection/>
    </xf>
    <xf numFmtId="0" fontId="124" fillId="38" borderId="0" xfId="51" applyFont="1" applyFill="1" applyBorder="1" applyAlignment="1" applyProtection="1">
      <alignment horizontal="center" vertical="center" textRotation="255" shrinkToFit="1"/>
      <protection/>
    </xf>
    <xf numFmtId="0" fontId="345" fillId="57" borderId="0" xfId="51" applyFont="1" applyFill="1" applyAlignment="1" applyProtection="1">
      <alignment horizontal="center" vertical="center" textRotation="255" shrinkToFi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通貨 2" xfId="71"/>
    <cellStyle name="入力" xfId="72"/>
    <cellStyle name="標準 2" xfId="73"/>
    <cellStyle name="標準 2 2" xfId="74"/>
    <cellStyle name="標準 2 2 2" xfId="75"/>
    <cellStyle name="標準 3" xfId="76"/>
    <cellStyle name="標準_ひな・ちょこっと2006" xfId="77"/>
    <cellStyle name="標準_学力検査処理97" xfId="78"/>
    <cellStyle name="Followed Hyperlink" xfId="79"/>
    <cellStyle name="網掛け" xfId="80"/>
    <cellStyle name="良い" xfId="81"/>
  </cellStyles>
  <dxfs count="33">
    <dxf>
      <fill>
        <patternFill patternType="lightGray"/>
      </fill>
    </dxf>
    <dxf>
      <font>
        <color auto="1"/>
      </font>
      <fill>
        <patternFill patternType="lightGray"/>
      </fill>
    </dxf>
    <dxf>
      <fill>
        <patternFill>
          <bgColor theme="0" tint="-0.4999699890613556"/>
        </patternFill>
      </fill>
    </dxf>
    <dxf>
      <font>
        <strike val="0"/>
      </font>
      <fill>
        <patternFill patternType="solid">
          <bgColor theme="0" tint="-0.4999699890613556"/>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theme="0"/>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indexed="21"/>
        </patternFill>
      </fill>
    </dxf>
    <dxf>
      <font>
        <color indexed="9"/>
      </font>
      <fill>
        <patternFill>
          <bgColor indexed="21"/>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indexed="9"/>
      </font>
      <fill>
        <patternFill>
          <bgColor theme="8" tint="-0.24993999302387238"/>
        </patternFill>
      </fill>
    </dxf>
    <dxf>
      <font>
        <color rgb="FFFFFFFF"/>
      </font>
      <fill>
        <patternFill>
          <bgColor theme="8" tint="-0.24993999302387238"/>
        </patternFill>
      </fill>
      <border/>
    </dxf>
    <dxf>
      <font>
        <color theme="0"/>
      </font>
      <fill>
        <patternFill>
          <bgColor theme="8" tint="-0.24993999302387238"/>
        </patternFill>
      </fill>
      <border/>
    </dxf>
    <dxf>
      <font>
        <color rgb="FFFFFFFF"/>
      </font>
      <fill>
        <patternFill>
          <bgColor rgb="FF008080"/>
        </patternFill>
      </fill>
      <border/>
    </dxf>
    <dxf>
      <font>
        <strike val="0"/>
      </font>
      <fill>
        <patternFill patternType="solid">
          <bgColor theme="0" tint="-0.499969989061355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352425</xdr:colOff>
      <xdr:row>0</xdr:row>
      <xdr:rowOff>142875</xdr:rowOff>
    </xdr:from>
    <xdr:to>
      <xdr:col>29</xdr:col>
      <xdr:colOff>523875</xdr:colOff>
      <xdr:row>33</xdr:row>
      <xdr:rowOff>85725</xdr:rowOff>
    </xdr:to>
    <xdr:pic>
      <xdr:nvPicPr>
        <xdr:cNvPr id="1" name="図表 2"/>
        <xdr:cNvPicPr preferRelativeResize="1">
          <a:picLocks noChangeAspect="0"/>
        </xdr:cNvPicPr>
      </xdr:nvPicPr>
      <xdr:blipFill>
        <a:blip r:embed="rId1"/>
        <a:stretch>
          <a:fillRect/>
        </a:stretch>
      </xdr:blipFill>
      <xdr:spPr>
        <a:xfrm>
          <a:off x="10639425" y="142875"/>
          <a:ext cx="2828925" cy="882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xdr:row>
      <xdr:rowOff>0</xdr:rowOff>
    </xdr:from>
    <xdr:ext cx="266700" cy="1095375"/>
    <xdr:sp fLocksText="0">
      <xdr:nvSpPr>
        <xdr:cNvPr id="1" name="Text Box 1"/>
        <xdr:cNvSpPr txBox="1">
          <a:spLocks noChangeArrowheads="1"/>
        </xdr:cNvSpPr>
      </xdr:nvSpPr>
      <xdr:spPr>
        <a:xfrm>
          <a:off x="3314700" y="24003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xdr:row>
      <xdr:rowOff>0</xdr:rowOff>
    </xdr:from>
    <xdr:ext cx="266700" cy="1095375"/>
    <xdr:sp fLocksText="0">
      <xdr:nvSpPr>
        <xdr:cNvPr id="1" name="Text Box 1"/>
        <xdr:cNvSpPr txBox="1">
          <a:spLocks noChangeArrowheads="1"/>
        </xdr:cNvSpPr>
      </xdr:nvSpPr>
      <xdr:spPr>
        <a:xfrm>
          <a:off x="3429000" y="26289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266700" cy="1095375"/>
    <xdr:sp fLocksText="0">
      <xdr:nvSpPr>
        <xdr:cNvPr id="1" name="Text Box 1"/>
        <xdr:cNvSpPr txBox="1">
          <a:spLocks noChangeArrowheads="1"/>
        </xdr:cNvSpPr>
      </xdr:nvSpPr>
      <xdr:spPr>
        <a:xfrm>
          <a:off x="3524250" y="302895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xdr:row>
      <xdr:rowOff>0</xdr:rowOff>
    </xdr:from>
    <xdr:ext cx="266700" cy="1095375"/>
    <xdr:sp fLocksText="0">
      <xdr:nvSpPr>
        <xdr:cNvPr id="1" name="Text Box 1"/>
        <xdr:cNvSpPr txBox="1">
          <a:spLocks noChangeArrowheads="1"/>
        </xdr:cNvSpPr>
      </xdr:nvSpPr>
      <xdr:spPr>
        <a:xfrm>
          <a:off x="4086225" y="25146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0</xdr:rowOff>
    </xdr:from>
    <xdr:to>
      <xdr:col>12</xdr:col>
      <xdr:colOff>228600</xdr:colOff>
      <xdr:row>0</xdr:row>
      <xdr:rowOff>0</xdr:rowOff>
    </xdr:to>
    <xdr:sp>
      <xdr:nvSpPr>
        <xdr:cNvPr id="1" name="Rectangle 1"/>
        <xdr:cNvSpPr>
          <a:spLocks/>
        </xdr:cNvSpPr>
      </xdr:nvSpPr>
      <xdr:spPr>
        <a:xfrm>
          <a:off x="542925" y="0"/>
          <a:ext cx="4448175" cy="0"/>
        </a:xfrm>
        <a:prstGeom prst="rect">
          <a:avLst/>
        </a:prstGeom>
        <a:solidFill>
          <a:srgbClr val="FFFFFF"/>
        </a:solidFill>
        <a:ln w="9525" cmpd="sng">
          <a:solidFill>
            <a:srgbClr val="000000"/>
          </a:solidFill>
          <a:headEnd type="none"/>
          <a:tailEnd type="none"/>
        </a:ln>
      </xdr:spPr>
      <xdr:txBody>
        <a:bodyPr vertOverflow="clip" wrap="square" lIns="118800" tIns="82800" rIns="118800" bIns="82800"/>
        <a:p>
          <a:pPr algn="l">
            <a:defRPr/>
          </a:pPr>
          <a:r>
            <a:rPr lang="en-US" cap="none" sz="1000" b="0" i="0" u="none" baseline="0">
              <a:solidFill>
                <a:srgbClr val="000000"/>
              </a:solidFill>
            </a:rPr>
            <a:t>１．選手の届出欄のベンチ入りする選手に</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20</a:t>
          </a:r>
          <a:r>
            <a:rPr lang="en-US" cap="none" sz="1000" b="0" i="0" u="none" baseline="0">
              <a:solidFill>
                <a:srgbClr val="000000"/>
              </a:solidFill>
            </a:rPr>
            <a:t>の番号を記入する。</a:t>
          </a:r>
          <a:r>
            <a:rPr lang="en-US" cap="none" sz="1000" b="0" i="0" u="none" baseline="0">
              <a:solidFill>
                <a:srgbClr val="000000"/>
              </a:solidFill>
            </a:rPr>
            <a:t>
</a:t>
          </a:r>
          <a:r>
            <a:rPr lang="en-US" cap="none" sz="1000" b="0" i="0" u="none" baseline="0">
              <a:solidFill>
                <a:srgbClr val="000000"/>
              </a:solidFill>
            </a:rPr>
            <a:t>２．番号のうち、</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11</a:t>
          </a:r>
          <a:r>
            <a:rPr lang="en-US" cap="none" sz="1000" b="0" i="0" u="none" baseline="0">
              <a:solidFill>
                <a:srgbClr val="000000"/>
              </a:solidFill>
            </a:rPr>
            <a:t>は先発メンバーを表す。</a:t>
          </a:r>
          <a:r>
            <a:rPr lang="en-US" cap="none" sz="1000" b="0" i="0" u="none" baseline="0">
              <a:solidFill>
                <a:srgbClr val="000000"/>
              </a:solidFill>
            </a:rPr>
            <a:t>
</a:t>
          </a:r>
          <a:r>
            <a:rPr lang="en-US" cap="none" sz="1000" b="0" i="0" u="none" baseline="0">
              <a:solidFill>
                <a:srgbClr val="000000"/>
              </a:solidFill>
            </a:rPr>
            <a:t>３．</a:t>
          </a:r>
          <a:r>
            <a:rPr lang="en-US" cap="none" sz="1000" b="0" i="0" u="none" baseline="0">
              <a:solidFill>
                <a:srgbClr val="000000"/>
              </a:solidFill>
            </a:rPr>
            <a:t>1</a:t>
          </a:r>
          <a:r>
            <a:rPr lang="en-US" cap="none" sz="1000" b="0" i="0" u="none" baseline="0">
              <a:solidFill>
                <a:srgbClr val="000000"/>
              </a:solidFill>
            </a:rPr>
            <a:t>はＧＫ、</a:t>
          </a:r>
          <a:r>
            <a:rPr lang="en-US" cap="none" sz="1000" b="0" i="0" u="none" baseline="0">
              <a:solidFill>
                <a:srgbClr val="000000"/>
              </a:solidFill>
            </a:rPr>
            <a:t>2</a:t>
          </a:r>
          <a:r>
            <a:rPr lang="en-US" cap="none" sz="1000" b="0" i="0" u="none" baseline="0">
              <a:solidFill>
                <a:srgbClr val="000000"/>
              </a:solidFill>
            </a:rPr>
            <a:t>～</a:t>
          </a:r>
          <a:r>
            <a:rPr lang="en-US" cap="none" sz="1000" b="0" i="0" u="none" baseline="0">
              <a:solidFill>
                <a:srgbClr val="000000"/>
              </a:solidFill>
            </a:rPr>
            <a:t>11</a:t>
          </a:r>
          <a:r>
            <a:rPr lang="en-US" cap="none" sz="1000" b="0" i="0" u="none" baseline="0">
              <a:solidFill>
                <a:srgbClr val="000000"/>
              </a:solidFill>
            </a:rPr>
            <a:t>はＤＦ、守備的ＭＦ、ＭＦ、ＦＷの順で、各ポジションの右から順に記入する。</a:t>
          </a:r>
          <a:r>
            <a:rPr lang="en-US" cap="none" sz="1000" b="0" i="0" u="none" baseline="0">
              <a:solidFill>
                <a:srgbClr val="000000"/>
              </a:solidFill>
            </a:rPr>
            <a:t>
</a:t>
          </a:r>
          <a:r>
            <a:rPr lang="en-US" cap="none" sz="1000" b="0" i="0" u="none" baseline="0">
              <a:solidFill>
                <a:srgbClr val="000000"/>
              </a:solidFill>
            </a:rPr>
            <a:t>４．チームスタッフの届出欄のベンチ入りするスタッフに</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6</a:t>
          </a:r>
          <a:r>
            <a:rPr lang="en-US" cap="none" sz="1000" b="0" i="0" u="none" baseline="0">
              <a:solidFill>
                <a:srgbClr val="000000"/>
              </a:solidFill>
            </a:rPr>
            <a:t>番を記入する。</a:t>
          </a:r>
          <a:r>
            <a:rPr lang="en-US" cap="none" sz="1000" b="0" i="0" u="none" baseline="0">
              <a:solidFill>
                <a:srgbClr val="000000"/>
              </a:solidFill>
            </a:rPr>
            <a:t>
</a:t>
          </a:r>
          <a:r>
            <a:rPr lang="en-US" cap="none" sz="1000" b="0" i="0" u="none" baseline="0">
              <a:solidFill>
                <a:srgbClr val="000000"/>
              </a:solidFill>
            </a:rPr>
            <a:t>５．出場停止処分を消化する選手の欄に記入する。</a:t>
          </a:r>
          <a:r>
            <a:rPr lang="en-US" cap="none" sz="10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266700" cy="1095375"/>
    <xdr:sp fLocksText="0">
      <xdr:nvSpPr>
        <xdr:cNvPr id="1" name="Text Box 1"/>
        <xdr:cNvSpPr txBox="1">
          <a:spLocks noChangeArrowheads="1"/>
        </xdr:cNvSpPr>
      </xdr:nvSpPr>
      <xdr:spPr>
        <a:xfrm>
          <a:off x="2028825" y="6477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0</xdr:colOff>
      <xdr:row>0</xdr:row>
      <xdr:rowOff>0</xdr:rowOff>
    </xdr:from>
    <xdr:to>
      <xdr:col>7</xdr:col>
      <xdr:colOff>352425</xdr:colOff>
      <xdr:row>0</xdr:row>
      <xdr:rowOff>0</xdr:rowOff>
    </xdr:to>
    <xdr:sp>
      <xdr:nvSpPr>
        <xdr:cNvPr id="2" name="Text Box 2"/>
        <xdr:cNvSpPr txBox="1">
          <a:spLocks noChangeArrowheads="1"/>
        </xdr:cNvSpPr>
      </xdr:nvSpPr>
      <xdr:spPr>
        <a:xfrm>
          <a:off x="742950" y="0"/>
          <a:ext cx="6238875" cy="0"/>
        </a:xfrm>
        <a:prstGeom prst="rect">
          <a:avLst/>
        </a:prstGeom>
        <a:noFill/>
        <a:ln w="9525" cmpd="sng">
          <a:noFill/>
        </a:ln>
      </xdr:spPr>
      <xdr:txBody>
        <a:bodyPr vertOverflow="clip" wrap="square" lIns="36576" tIns="45720" rIns="36576" bIns="45720" anchor="ctr"/>
        <a:p>
          <a:pPr algn="ctr">
            <a:defRPr/>
          </a:pPr>
          <a:r>
            <a:rPr lang="en-US" cap="none" sz="1800" b="0" i="1" u="none" baseline="0">
              <a:solidFill>
                <a:srgbClr val="000000"/>
              </a:solidFill>
            </a:rPr>
            <a:t>Casiopeia Soccer Club 2002</a:t>
          </a:r>
        </a:p>
      </xdr:txBody>
    </xdr:sp>
    <xdr:clientData/>
  </xdr:twoCellAnchor>
  <xdr:oneCellAnchor>
    <xdr:from>
      <xdr:col>2</xdr:col>
      <xdr:colOff>0</xdr:colOff>
      <xdr:row>1</xdr:row>
      <xdr:rowOff>0</xdr:rowOff>
    </xdr:from>
    <xdr:ext cx="266700" cy="1095375"/>
    <xdr:sp fLocksText="0">
      <xdr:nvSpPr>
        <xdr:cNvPr id="3" name="Text Box 6"/>
        <xdr:cNvSpPr txBox="1">
          <a:spLocks noChangeArrowheads="1"/>
        </xdr:cNvSpPr>
      </xdr:nvSpPr>
      <xdr:spPr>
        <a:xfrm>
          <a:off x="742950" y="647700"/>
          <a:ext cx="266700" cy="1095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9640;&#20307;&#36899;&#65403;&#65391;&#65398;&#65392;&#23554;&#38272;&#37096;\PLANNING\&#31478;&#25216;&#20250;&#12503;&#12521;&#12531;\&#12304;2&#31278;&#30003;&#36796;&#26360;&#12305;07&#65295;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faiwate01\AppData\Local\Microsoft\Windows\Temporary%20Internet%20Files\Content.IE5\M0YHQ1NC\&#31478;&#25216;&#20250;&#12503;&#12521;&#12531;\&#12304;&#23554;&#38272;&#37096;&#21442;&#21152;&#30003;&#36796;&#26360;&#12305;07&#65295;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aiwate01\AppData\Local\Microsoft\Windows\Temporary%20Internet%20Files\Content.IE5\M0YHQ1NC\&#31478;&#25216;&#20250;&#12503;&#12521;&#12531;\08i-youth_%20&#26360;&#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KATSUHIKO-KUBO\My%20Documents\&#23721;&#25163;&#30476;2&#31278;&#22996;&#21729;&#20250;&#12469;&#12483;&#12459;&#12540;&#35352;&#37682;&#29992;&#32025;&#21407;&#29256;20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12501;&#12455;&#12473;&#12486;&#12451;&#12496;&#12523;2011&#25552;&#20986;&#26360;&#39006;2011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i-YOUTH　LEAGUE"/>
      <sheetName val="次年度i-YOUTH　LEAGUE参加申請書"/>
      <sheetName val="高総体"/>
      <sheetName val="高総体ｴﾝﾄﾘｰ変更"/>
      <sheetName val="県民体"/>
      <sheetName val="県民体エントリー変更"/>
      <sheetName val="選手権1～2次大会申込書"/>
      <sheetName val="選手権2次ｴﾝﾄﾘｰ変更"/>
      <sheetName val="選手権決勝大会"/>
      <sheetName val="新人大会申込書"/>
      <sheetName val="新人ｴﾝﾄﾘｰ変更"/>
      <sheetName val="選抜交流"/>
      <sheetName val="部員データ"/>
      <sheetName val="一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ﾁｰﾑﾌﾟﾛﾌｨｰﾙ"/>
      <sheetName val="口座登録票"/>
      <sheetName val="参加申込書"/>
      <sheetName val="メンバー提出用紙"/>
      <sheetName val="選手交代カード"/>
      <sheetName val="関係書類綴"/>
      <sheetName val="受領書"/>
      <sheetName val="領収書台紙"/>
      <sheetName val="収支決算書"/>
      <sheetName val="ｶｳﾝﾄﾀﾞｳﾝ第１試合"/>
      <sheetName val="公式記録第１試合"/>
      <sheetName val="審判報告第１試合"/>
      <sheetName val="重要報告第１試合"/>
      <sheetName val="ｶｳﾝﾄﾀﾞｳﾝ第２試合"/>
      <sheetName val="公式記録第２試合"/>
      <sheetName val="審判報告第２試合"/>
      <sheetName val="重要報告第２試合"/>
      <sheetName val="ｶｳﾝﾄﾀﾞｳﾝ第３試合"/>
      <sheetName val="公式記録第３試合"/>
      <sheetName val="審判報告第３試合"/>
      <sheetName val="重要報告第３試合"/>
      <sheetName val="結果報告書"/>
      <sheetName val="星取表i1"/>
      <sheetName val="星取表i2A"/>
      <sheetName val="星取表i2B"/>
      <sheetName val="星取表i3A"/>
      <sheetName val="星取表i3B"/>
      <sheetName val="星取表i3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Sheet3"/>
      <sheetName val="公式記録用紙（印刷用）"/>
      <sheetName val="試合メンバー表"/>
      <sheetName val="マッチデータ"/>
      <sheetName val="受付メンバーデータ"/>
      <sheetName val="受付チームデータ"/>
      <sheetName val="作業用記録用紙"/>
      <sheetName val="大会参加選手データ"/>
      <sheetName val="大会出場チームデータ"/>
      <sheetName val="Sheet2"/>
      <sheetName val="Sheet1"/>
    </sheetNames>
    <sheetDataSet>
      <sheetData sheetId="4">
        <row r="3">
          <cell r="E3" t="str">
            <v>第４６回東北高等学校サッカー選手権大会</v>
          </cell>
        </row>
        <row r="4">
          <cell r="E4" t="str">
            <v>盛岡南公園陸上競技場Ａ</v>
          </cell>
        </row>
        <row r="5">
          <cell r="E5">
            <v>38233</v>
          </cell>
        </row>
        <row r="6">
          <cell r="E6">
            <v>0.4583333333333333</v>
          </cell>
          <cell r="J6" t="str">
            <v>久保勝彦</v>
          </cell>
        </row>
        <row r="7">
          <cell r="J7" t="str">
            <v>久保勝彦１</v>
          </cell>
        </row>
        <row r="8">
          <cell r="J8" t="str">
            <v>久保勝彦２</v>
          </cell>
        </row>
        <row r="9">
          <cell r="E9">
            <v>90</v>
          </cell>
          <cell r="J9" t="str">
            <v>久保勝彦４</v>
          </cell>
        </row>
        <row r="10">
          <cell r="E10">
            <v>20</v>
          </cell>
        </row>
        <row r="11">
          <cell r="E11" t="str">
            <v>晴れ</v>
          </cell>
          <cell r="J11" t="str">
            <v>久保勝彦きろく</v>
          </cell>
        </row>
        <row r="12">
          <cell r="E12">
            <v>25</v>
          </cell>
        </row>
        <row r="13">
          <cell r="E13" t="str">
            <v>無風</v>
          </cell>
        </row>
        <row r="14">
          <cell r="E14" t="str">
            <v>クレー</v>
          </cell>
          <cell r="J14">
            <v>30</v>
          </cell>
        </row>
        <row r="15">
          <cell r="E15" t="str">
            <v>良</v>
          </cell>
        </row>
      </sheetData>
      <sheetData sheetId="5">
        <row r="2">
          <cell r="G2" t="str">
            <v>盛岡北</v>
          </cell>
          <cell r="T2" t="str">
            <v>盛岡商業</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実施計画書"/>
      <sheetName val="開催計画書"/>
      <sheetName val="実施報告書"/>
      <sheetName val="収支報告書"/>
      <sheetName val="別紙内訳"/>
      <sheetName val="証拠書類添付欄"/>
      <sheetName val="証拠書類基準"/>
    </sheetNames>
    <sheetDataSet>
      <sheetData sheetId="0">
        <row r="7">
          <cell r="B7">
            <v>1</v>
          </cell>
          <cell r="C7" t="str">
            <v>キッズ</v>
          </cell>
          <cell r="D7" t="str">
            <v>JFAキッズ(U-6)サッカーフェスティバル 2011</v>
          </cell>
          <cell r="E7" t="str">
            <v/>
          </cell>
          <cell r="F7" t="str">
            <v>in </v>
          </cell>
          <cell r="G7">
            <v>300000</v>
          </cell>
          <cell r="P7" t="str">
            <v/>
          </cell>
          <cell r="S7" t="str">
            <v>（財）日本サッカー協会</v>
          </cell>
          <cell r="X7" t="str">
            <v>年</v>
          </cell>
          <cell r="Z7" t="str">
            <v>月</v>
          </cell>
          <cell r="AB7" t="str">
            <v>日</v>
          </cell>
          <cell r="AH7" t="str">
            <v>年</v>
          </cell>
          <cell r="AJ7" t="str">
            <v>月</v>
          </cell>
          <cell r="AL7" t="str">
            <v>日</v>
          </cell>
        </row>
        <row r="8">
          <cell r="B8">
            <v>2</v>
          </cell>
          <cell r="C8" t="str">
            <v>キッズ</v>
          </cell>
          <cell r="D8" t="str">
            <v>JFAキッズ(U-8)サッカーフェスティバル 2011</v>
          </cell>
          <cell r="E8" t="str">
            <v/>
          </cell>
          <cell r="F8" t="str">
            <v>in </v>
          </cell>
          <cell r="G8">
            <v>300000</v>
          </cell>
          <cell r="P8" t="str">
            <v/>
          </cell>
          <cell r="S8" t="str">
            <v>（財）日本サッカー協会</v>
          </cell>
          <cell r="X8" t="str">
            <v>年</v>
          </cell>
          <cell r="Z8" t="str">
            <v>月</v>
          </cell>
          <cell r="AB8" t="str">
            <v>日</v>
          </cell>
          <cell r="AH8" t="str">
            <v>年</v>
          </cell>
          <cell r="AJ8" t="str">
            <v>月</v>
          </cell>
          <cell r="AL8" t="str">
            <v>日</v>
          </cell>
        </row>
        <row r="9">
          <cell r="B9">
            <v>3</v>
          </cell>
          <cell r="C9" t="str">
            <v>キッズ</v>
          </cell>
          <cell r="D9" t="str">
            <v>JFAキッズ(U-10)サッカーフェスティバル 2011</v>
          </cell>
          <cell r="E9" t="str">
            <v/>
          </cell>
          <cell r="F9" t="str">
            <v>in </v>
          </cell>
          <cell r="G9">
            <v>300000</v>
          </cell>
          <cell r="P9" t="str">
            <v/>
          </cell>
          <cell r="S9" t="str">
            <v>（財）日本サッカー協会</v>
          </cell>
          <cell r="X9" t="str">
            <v>年</v>
          </cell>
          <cell r="Z9" t="str">
            <v>月</v>
          </cell>
          <cell r="AB9" t="str">
            <v>日</v>
          </cell>
          <cell r="AH9" t="str">
            <v>年</v>
          </cell>
          <cell r="AJ9" t="str">
            <v>月</v>
          </cell>
          <cell r="AL9" t="str">
            <v>日</v>
          </cell>
        </row>
        <row r="10">
          <cell r="B10">
            <v>4</v>
          </cell>
          <cell r="C10" t="str">
            <v>女子</v>
          </cell>
          <cell r="D10" t="str">
            <v>JFAレディースサッカーフェスティバル 2011</v>
          </cell>
          <cell r="E10" t="str">
            <v/>
          </cell>
          <cell r="F10" t="str">
            <v>in </v>
          </cell>
          <cell r="G10">
            <v>300000</v>
          </cell>
          <cell r="P10" t="str">
            <v/>
          </cell>
          <cell r="S10" t="str">
            <v>（財）日本サッカー協会</v>
          </cell>
          <cell r="X10" t="str">
            <v>年</v>
          </cell>
          <cell r="Z10" t="str">
            <v>月</v>
          </cell>
          <cell r="AB10" t="str">
            <v>日</v>
          </cell>
          <cell r="AH10" t="str">
            <v>年</v>
          </cell>
          <cell r="AJ10" t="str">
            <v>月</v>
          </cell>
          <cell r="AL10" t="str">
            <v>日</v>
          </cell>
        </row>
        <row r="11">
          <cell r="B11">
            <v>5</v>
          </cell>
          <cell r="C11" t="str">
            <v>女子</v>
          </cell>
          <cell r="D11" t="str">
            <v>JFAガールズサッカーフェスティバル 2011</v>
          </cell>
          <cell r="E11" t="str">
            <v/>
          </cell>
          <cell r="F11" t="str">
            <v>in </v>
          </cell>
          <cell r="G11">
            <v>300000</v>
          </cell>
          <cell r="P11" t="str">
            <v/>
          </cell>
          <cell r="S11" t="str">
            <v>（財）日本サッカー協会</v>
          </cell>
          <cell r="X11" t="str">
            <v>年</v>
          </cell>
          <cell r="Z11" t="str">
            <v>月</v>
          </cell>
          <cell r="AB11" t="str">
            <v>日</v>
          </cell>
          <cell r="AH11" t="str">
            <v>年</v>
          </cell>
          <cell r="AJ11" t="str">
            <v>月</v>
          </cell>
          <cell r="AL11" t="str">
            <v>日</v>
          </cell>
        </row>
        <row r="12">
          <cell r="B12">
            <v>6</v>
          </cell>
          <cell r="C12" t="str">
            <v>女子</v>
          </cell>
          <cell r="D12" t="str">
            <v>JFAレディース／ガールズサッカーフェスティバル 2011</v>
          </cell>
          <cell r="E12" t="str">
            <v/>
          </cell>
          <cell r="F12" t="str">
            <v>in </v>
          </cell>
          <cell r="G12">
            <v>300000</v>
          </cell>
          <cell r="P12" t="str">
            <v/>
          </cell>
          <cell r="S12" t="str">
            <v>（財）日本サッカー協会</v>
          </cell>
          <cell r="X12" t="str">
            <v>年</v>
          </cell>
          <cell r="Z12" t="str">
            <v>月</v>
          </cell>
          <cell r="AB12" t="str">
            <v>日</v>
          </cell>
          <cell r="AH12" t="str">
            <v>年</v>
          </cell>
          <cell r="AJ12" t="str">
            <v>月</v>
          </cell>
          <cell r="AL12" t="str">
            <v>日</v>
          </cell>
        </row>
        <row r="13">
          <cell r="B13">
            <v>7</v>
          </cell>
          <cell r="C13" t="str">
            <v>フットサル</v>
          </cell>
          <cell r="D13" t="str">
            <v>JFAファミリーフットサルフェスティバル 2011 with KIRIN</v>
          </cell>
          <cell r="E13" t="str">
            <v/>
          </cell>
          <cell r="F13" t="str">
            <v>in </v>
          </cell>
          <cell r="G13">
            <v>300000</v>
          </cell>
          <cell r="P13" t="str">
            <v/>
          </cell>
          <cell r="S13" t="str">
            <v>（財）日本サッカー協会</v>
          </cell>
          <cell r="X13" t="str">
            <v>年</v>
          </cell>
          <cell r="Z13" t="str">
            <v>月</v>
          </cell>
          <cell r="AB13" t="str">
            <v>日</v>
          </cell>
          <cell r="AH13" t="str">
            <v>年</v>
          </cell>
          <cell r="AJ13" t="str">
            <v>月</v>
          </cell>
          <cell r="AL13" t="str">
            <v>日</v>
          </cell>
        </row>
        <row r="14">
          <cell r="B14">
            <v>8</v>
          </cell>
          <cell r="C14" t="str">
            <v>フットサル</v>
          </cell>
          <cell r="D14" t="str">
            <v>JFAファミリーフットサルフェスティバル 2011 with KIRIN</v>
          </cell>
          <cell r="E14" t="str">
            <v/>
          </cell>
          <cell r="F14" t="str">
            <v>in </v>
          </cell>
          <cell r="G14">
            <v>300000</v>
          </cell>
          <cell r="P14" t="str">
            <v/>
          </cell>
          <cell r="S14" t="str">
            <v>（財）日本サッカー協会</v>
          </cell>
          <cell r="X14" t="str">
            <v>年</v>
          </cell>
          <cell r="Z14" t="str">
            <v>月</v>
          </cell>
          <cell r="AB14" t="str">
            <v>日</v>
          </cell>
          <cell r="AH14" t="str">
            <v>年</v>
          </cell>
          <cell r="AJ14" t="str">
            <v>月</v>
          </cell>
          <cell r="AL14" t="str">
            <v>日</v>
          </cell>
        </row>
        <row r="15">
          <cell r="B15">
            <v>9</v>
          </cell>
          <cell r="C15" t="str">
            <v>フットサル</v>
          </cell>
          <cell r="D15" t="str">
            <v>JFAファミリーフットサルフェスティバル 2011 with KIRIN</v>
          </cell>
          <cell r="E15" t="str">
            <v/>
          </cell>
          <cell r="F15" t="str">
            <v>in </v>
          </cell>
          <cell r="G15">
            <v>300000</v>
          </cell>
          <cell r="P15" t="str">
            <v/>
          </cell>
          <cell r="S15" t="str">
            <v>（財）日本サッカー協会</v>
          </cell>
          <cell r="X15" t="str">
            <v>年</v>
          </cell>
          <cell r="Z15" t="str">
            <v>月</v>
          </cell>
          <cell r="AB15" t="str">
            <v>日</v>
          </cell>
          <cell r="AH15" t="str">
            <v>年</v>
          </cell>
          <cell r="AJ15" t="str">
            <v>月</v>
          </cell>
          <cell r="AL15" t="str">
            <v>日</v>
          </cell>
        </row>
        <row r="16">
          <cell r="B16">
            <v>10</v>
          </cell>
          <cell r="C16" t="str">
            <v>フットボールデー</v>
          </cell>
          <cell r="D16" t="str">
            <v>JFAフットボールデー 2011</v>
          </cell>
          <cell r="E16" t="str">
            <v/>
          </cell>
          <cell r="F16" t="str">
            <v>in </v>
          </cell>
          <cell r="G16">
            <v>300000</v>
          </cell>
          <cell r="P16" t="str">
            <v/>
          </cell>
          <cell r="S16" t="str">
            <v>（財）日本サッカー協会</v>
          </cell>
          <cell r="X16" t="str">
            <v>年</v>
          </cell>
          <cell r="Z16" t="str">
            <v>月</v>
          </cell>
          <cell r="AB16" t="str">
            <v>日</v>
          </cell>
          <cell r="AH16" t="str">
            <v>年</v>
          </cell>
          <cell r="AJ16" t="str">
            <v>月</v>
          </cell>
          <cell r="AL16" t="str">
            <v>日</v>
          </cell>
        </row>
        <row r="17">
          <cell r="B17">
            <v>11</v>
          </cell>
          <cell r="E17" t="str">
            <v/>
          </cell>
          <cell r="F17" t="str">
            <v>in </v>
          </cell>
          <cell r="P17" t="str">
            <v/>
          </cell>
          <cell r="S17" t="str">
            <v>（財）日本サッカー協会</v>
          </cell>
          <cell r="X17" t="str">
            <v>年</v>
          </cell>
          <cell r="Z17" t="str">
            <v>月</v>
          </cell>
          <cell r="AB17" t="str">
            <v>日</v>
          </cell>
          <cell r="AH17" t="str">
            <v>年</v>
          </cell>
          <cell r="AJ17" t="str">
            <v>月</v>
          </cell>
          <cell r="AL17" t="str">
            <v>日</v>
          </cell>
        </row>
        <row r="18">
          <cell r="B18">
            <v>12</v>
          </cell>
          <cell r="E18" t="str">
            <v/>
          </cell>
          <cell r="F18" t="str">
            <v>in </v>
          </cell>
          <cell r="P18" t="str">
            <v/>
          </cell>
          <cell r="S18" t="str">
            <v>（財）日本サッカー協会</v>
          </cell>
          <cell r="X18" t="str">
            <v>年</v>
          </cell>
          <cell r="Z18" t="str">
            <v>月</v>
          </cell>
          <cell r="AB18" t="str">
            <v>日</v>
          </cell>
          <cell r="AH18" t="str">
            <v>年</v>
          </cell>
          <cell r="AJ18" t="str">
            <v>月</v>
          </cell>
          <cell r="AL18" t="str">
            <v>日</v>
          </cell>
        </row>
        <row r="19">
          <cell r="B19">
            <v>13</v>
          </cell>
          <cell r="E19" t="str">
            <v/>
          </cell>
          <cell r="F19" t="str">
            <v>in </v>
          </cell>
          <cell r="P19" t="str">
            <v/>
          </cell>
          <cell r="S19" t="str">
            <v>（財）日本サッカー協会</v>
          </cell>
          <cell r="X19" t="str">
            <v>年</v>
          </cell>
          <cell r="Z19" t="str">
            <v>月</v>
          </cell>
          <cell r="AB19" t="str">
            <v>日</v>
          </cell>
          <cell r="AH19" t="str">
            <v>年</v>
          </cell>
          <cell r="AJ19" t="str">
            <v>月</v>
          </cell>
          <cell r="AL19" t="str">
            <v>日</v>
          </cell>
        </row>
        <row r="20">
          <cell r="B20">
            <v>14</v>
          </cell>
          <cell r="E20" t="str">
            <v/>
          </cell>
          <cell r="F20" t="str">
            <v>in </v>
          </cell>
          <cell r="P20" t="str">
            <v/>
          </cell>
          <cell r="S20" t="str">
            <v>（財）日本サッカー協会</v>
          </cell>
          <cell r="X20" t="str">
            <v>年</v>
          </cell>
          <cell r="Z20" t="str">
            <v>月</v>
          </cell>
          <cell r="AB20" t="str">
            <v>日</v>
          </cell>
          <cell r="AH20" t="str">
            <v>年</v>
          </cell>
          <cell r="AJ20" t="str">
            <v>月</v>
          </cell>
          <cell r="AL20" t="str">
            <v>日</v>
          </cell>
        </row>
        <row r="21">
          <cell r="B21">
            <v>15</v>
          </cell>
          <cell r="E21" t="str">
            <v/>
          </cell>
          <cell r="F21" t="str">
            <v>in </v>
          </cell>
          <cell r="P21" t="str">
            <v/>
          </cell>
          <cell r="S21" t="str">
            <v>（財）日本サッカー協会</v>
          </cell>
          <cell r="X21" t="str">
            <v>年</v>
          </cell>
          <cell r="Z21" t="str">
            <v>月</v>
          </cell>
          <cell r="AB21" t="str">
            <v>日</v>
          </cell>
          <cell r="AH21" t="str">
            <v>年</v>
          </cell>
          <cell r="AJ21" t="str">
            <v>月</v>
          </cell>
          <cell r="AL21" t="str">
            <v>日</v>
          </cell>
        </row>
        <row r="22">
          <cell r="B22">
            <v>16</v>
          </cell>
          <cell r="E22" t="str">
            <v/>
          </cell>
          <cell r="F22" t="str">
            <v>in </v>
          </cell>
          <cell r="P22" t="str">
            <v/>
          </cell>
          <cell r="S22" t="str">
            <v>（財）日本サッカー協会</v>
          </cell>
          <cell r="X22" t="str">
            <v>年</v>
          </cell>
          <cell r="Z22" t="str">
            <v>月</v>
          </cell>
          <cell r="AB22" t="str">
            <v>日</v>
          </cell>
          <cell r="AH22" t="str">
            <v>年</v>
          </cell>
          <cell r="AJ22" t="str">
            <v>月</v>
          </cell>
          <cell r="AL22" t="str">
            <v>日</v>
          </cell>
        </row>
        <row r="23">
          <cell r="B23">
            <v>17</v>
          </cell>
          <cell r="E23" t="str">
            <v/>
          </cell>
          <cell r="F23" t="str">
            <v>in </v>
          </cell>
          <cell r="P23" t="str">
            <v/>
          </cell>
          <cell r="S23" t="str">
            <v>（財）日本サッカー協会</v>
          </cell>
          <cell r="X23" t="str">
            <v>年</v>
          </cell>
          <cell r="Z23" t="str">
            <v>月</v>
          </cell>
          <cell r="AB23" t="str">
            <v>日</v>
          </cell>
          <cell r="AH23" t="str">
            <v>年</v>
          </cell>
          <cell r="AJ23" t="str">
            <v>月</v>
          </cell>
          <cell r="AL23" t="str">
            <v>日</v>
          </cell>
        </row>
        <row r="24">
          <cell r="B24">
            <v>18</v>
          </cell>
          <cell r="E24" t="str">
            <v/>
          </cell>
          <cell r="F24" t="str">
            <v>in </v>
          </cell>
          <cell r="P24" t="str">
            <v/>
          </cell>
          <cell r="S24" t="str">
            <v>（財）日本サッカー協会</v>
          </cell>
          <cell r="X24" t="str">
            <v>年</v>
          </cell>
          <cell r="Z24" t="str">
            <v>月</v>
          </cell>
          <cell r="AB24" t="str">
            <v>日</v>
          </cell>
          <cell r="AH24" t="str">
            <v>年</v>
          </cell>
          <cell r="AJ24" t="str">
            <v>月</v>
          </cell>
          <cell r="AL24" t="str">
            <v>日</v>
          </cell>
        </row>
        <row r="25">
          <cell r="B25">
            <v>19</v>
          </cell>
          <cell r="E25" t="str">
            <v/>
          </cell>
          <cell r="F25" t="str">
            <v>in </v>
          </cell>
          <cell r="P25" t="str">
            <v/>
          </cell>
          <cell r="S25" t="str">
            <v>（財）日本サッカー協会</v>
          </cell>
          <cell r="X25" t="str">
            <v>年</v>
          </cell>
          <cell r="Z25" t="str">
            <v>月</v>
          </cell>
          <cell r="AB25" t="str">
            <v>日</v>
          </cell>
          <cell r="AH25" t="str">
            <v>年</v>
          </cell>
          <cell r="AJ25" t="str">
            <v>月</v>
          </cell>
          <cell r="AL25" t="str">
            <v>日</v>
          </cell>
        </row>
        <row r="26">
          <cell r="B26">
            <v>20</v>
          </cell>
          <cell r="E26" t="str">
            <v/>
          </cell>
          <cell r="F26" t="str">
            <v>in </v>
          </cell>
          <cell r="P26" t="str">
            <v/>
          </cell>
          <cell r="S26" t="str">
            <v>（財）日本サッカー協会</v>
          </cell>
          <cell r="X26" t="str">
            <v>年</v>
          </cell>
          <cell r="Z26" t="str">
            <v>月</v>
          </cell>
          <cell r="AB26" t="str">
            <v>日</v>
          </cell>
          <cell r="AH26" t="str">
            <v>年</v>
          </cell>
          <cell r="AJ26" t="str">
            <v>月</v>
          </cell>
          <cell r="AL26" t="str">
            <v>日</v>
          </cell>
        </row>
        <row r="27">
          <cell r="B27">
            <v>21</v>
          </cell>
          <cell r="E27" t="str">
            <v/>
          </cell>
          <cell r="F27" t="str">
            <v>in </v>
          </cell>
          <cell r="P27" t="str">
            <v/>
          </cell>
          <cell r="S27" t="str">
            <v>（財）日本サッカー協会</v>
          </cell>
          <cell r="X27" t="str">
            <v>年</v>
          </cell>
          <cell r="Z27" t="str">
            <v>月</v>
          </cell>
          <cell r="AB27" t="str">
            <v>日</v>
          </cell>
          <cell r="AH27" t="str">
            <v>年</v>
          </cell>
          <cell r="AJ27" t="str">
            <v>月</v>
          </cell>
          <cell r="AL27" t="str">
            <v>日</v>
          </cell>
        </row>
        <row r="28">
          <cell r="B28">
            <v>22</v>
          </cell>
          <cell r="E28" t="str">
            <v/>
          </cell>
          <cell r="F28" t="str">
            <v>in </v>
          </cell>
          <cell r="P28" t="str">
            <v/>
          </cell>
          <cell r="S28" t="str">
            <v>（財）日本サッカー協会</v>
          </cell>
          <cell r="X28" t="str">
            <v>年</v>
          </cell>
          <cell r="Z28" t="str">
            <v>月</v>
          </cell>
          <cell r="AB28" t="str">
            <v>日</v>
          </cell>
          <cell r="AH28" t="str">
            <v>年</v>
          </cell>
          <cell r="AJ28" t="str">
            <v>月</v>
          </cell>
          <cell r="AL28" t="str">
            <v>日</v>
          </cell>
        </row>
        <row r="29">
          <cell r="B29">
            <v>23</v>
          </cell>
          <cell r="E29" t="str">
            <v/>
          </cell>
          <cell r="F29" t="str">
            <v>in </v>
          </cell>
          <cell r="P29" t="str">
            <v/>
          </cell>
          <cell r="S29" t="str">
            <v>（財）日本サッカー協会</v>
          </cell>
          <cell r="X29" t="str">
            <v>年</v>
          </cell>
          <cell r="Z29" t="str">
            <v>月</v>
          </cell>
          <cell r="AB29" t="str">
            <v>日</v>
          </cell>
          <cell r="AH29" t="str">
            <v>年</v>
          </cell>
          <cell r="AJ29" t="str">
            <v>月</v>
          </cell>
          <cell r="AL29" t="str">
            <v>日</v>
          </cell>
        </row>
        <row r="30">
          <cell r="B30">
            <v>24</v>
          </cell>
          <cell r="E30" t="str">
            <v/>
          </cell>
          <cell r="F30" t="str">
            <v>in </v>
          </cell>
          <cell r="P30" t="str">
            <v/>
          </cell>
          <cell r="S30" t="str">
            <v>（財）日本サッカー協会</v>
          </cell>
          <cell r="X30" t="str">
            <v>年</v>
          </cell>
          <cell r="Z30" t="str">
            <v>月</v>
          </cell>
          <cell r="AB30" t="str">
            <v>日</v>
          </cell>
          <cell r="AH30" t="str">
            <v>年</v>
          </cell>
          <cell r="AJ30" t="str">
            <v>月</v>
          </cell>
          <cell r="AL30" t="str">
            <v>日</v>
          </cell>
        </row>
        <row r="31">
          <cell r="B31">
            <v>25</v>
          </cell>
          <cell r="E31" t="str">
            <v/>
          </cell>
          <cell r="F31" t="str">
            <v>in </v>
          </cell>
          <cell r="P31" t="str">
            <v/>
          </cell>
          <cell r="S31" t="str">
            <v>（財）日本サッカー協会</v>
          </cell>
          <cell r="X31" t="str">
            <v>年</v>
          </cell>
          <cell r="Z31" t="str">
            <v>月</v>
          </cell>
          <cell r="AB31" t="str">
            <v>日</v>
          </cell>
          <cell r="AH31" t="str">
            <v>年</v>
          </cell>
          <cell r="AJ31" t="str">
            <v>月</v>
          </cell>
          <cell r="AL31" t="str">
            <v>日</v>
          </cell>
        </row>
        <row r="32">
          <cell r="B32">
            <v>26</v>
          </cell>
          <cell r="E32" t="str">
            <v/>
          </cell>
          <cell r="F32" t="str">
            <v>in </v>
          </cell>
          <cell r="P32" t="str">
            <v/>
          </cell>
          <cell r="S32" t="str">
            <v>（財）日本サッカー協会</v>
          </cell>
          <cell r="X32" t="str">
            <v>年</v>
          </cell>
          <cell r="Z32" t="str">
            <v>月</v>
          </cell>
          <cell r="AB32" t="str">
            <v>日</v>
          </cell>
          <cell r="AH32" t="str">
            <v>年</v>
          </cell>
          <cell r="AJ32" t="str">
            <v>月</v>
          </cell>
          <cell r="AL32" t="str">
            <v>日</v>
          </cell>
        </row>
        <row r="33">
          <cell r="B33">
            <v>27</v>
          </cell>
          <cell r="E33" t="str">
            <v/>
          </cell>
          <cell r="F33" t="str">
            <v>in </v>
          </cell>
          <cell r="P33" t="str">
            <v/>
          </cell>
          <cell r="S33" t="str">
            <v>（財）日本サッカー協会</v>
          </cell>
          <cell r="X33" t="str">
            <v>年</v>
          </cell>
          <cell r="Z33" t="str">
            <v>月</v>
          </cell>
          <cell r="AB33" t="str">
            <v>日</v>
          </cell>
          <cell r="AH33" t="str">
            <v>年</v>
          </cell>
          <cell r="AJ33" t="str">
            <v>月</v>
          </cell>
          <cell r="AL33" t="str">
            <v>日</v>
          </cell>
        </row>
        <row r="34">
          <cell r="B34">
            <v>28</v>
          </cell>
          <cell r="E34" t="str">
            <v/>
          </cell>
          <cell r="F34" t="str">
            <v>in </v>
          </cell>
          <cell r="P34" t="str">
            <v/>
          </cell>
          <cell r="S34" t="str">
            <v>（財）日本サッカー協会</v>
          </cell>
          <cell r="X34" t="str">
            <v>年</v>
          </cell>
          <cell r="Z34" t="str">
            <v>月</v>
          </cell>
          <cell r="AB34" t="str">
            <v>日</v>
          </cell>
          <cell r="AH34" t="str">
            <v>年</v>
          </cell>
          <cell r="AJ34" t="str">
            <v>月</v>
          </cell>
          <cell r="AL34" t="str">
            <v>日</v>
          </cell>
        </row>
        <row r="35">
          <cell r="B35">
            <v>29</v>
          </cell>
          <cell r="E35" t="str">
            <v/>
          </cell>
          <cell r="F35" t="str">
            <v>in </v>
          </cell>
          <cell r="P35" t="str">
            <v/>
          </cell>
          <cell r="S35" t="str">
            <v>（財）日本サッカー協会</v>
          </cell>
          <cell r="X35" t="str">
            <v>年</v>
          </cell>
          <cell r="Z35" t="str">
            <v>月</v>
          </cell>
          <cell r="AB35" t="str">
            <v>日</v>
          </cell>
          <cell r="AH35" t="str">
            <v>年</v>
          </cell>
          <cell r="AJ35" t="str">
            <v>月</v>
          </cell>
          <cell r="AL35" t="str">
            <v>日</v>
          </cell>
        </row>
        <row r="36">
          <cell r="B36">
            <v>30</v>
          </cell>
          <cell r="E36" t="str">
            <v/>
          </cell>
          <cell r="F36" t="str">
            <v>in </v>
          </cell>
          <cell r="P36" t="str">
            <v/>
          </cell>
          <cell r="S36" t="str">
            <v>（財）日本サッカー協会</v>
          </cell>
          <cell r="X36" t="str">
            <v>年</v>
          </cell>
          <cell r="Z36" t="str">
            <v>月</v>
          </cell>
          <cell r="AB36" t="str">
            <v>日</v>
          </cell>
          <cell r="AH36" t="str">
            <v>年</v>
          </cell>
          <cell r="AJ36" t="str">
            <v>月</v>
          </cell>
          <cell r="AL36" t="str">
            <v>日</v>
          </cell>
        </row>
        <row r="37">
          <cell r="B37">
            <v>31</v>
          </cell>
          <cell r="E37" t="str">
            <v/>
          </cell>
          <cell r="F37" t="str">
            <v>in </v>
          </cell>
          <cell r="P37" t="str">
            <v/>
          </cell>
          <cell r="S37" t="str">
            <v>（財）日本サッカー協会</v>
          </cell>
          <cell r="X37" t="str">
            <v>年</v>
          </cell>
          <cell r="Z37" t="str">
            <v>月</v>
          </cell>
          <cell r="AB37" t="str">
            <v>日</v>
          </cell>
          <cell r="AH37" t="str">
            <v>年</v>
          </cell>
          <cell r="AJ37" t="str">
            <v>月</v>
          </cell>
          <cell r="AL37" t="str">
            <v>日</v>
          </cell>
        </row>
        <row r="38">
          <cell r="B38">
            <v>32</v>
          </cell>
          <cell r="E38" t="str">
            <v/>
          </cell>
          <cell r="F38" t="str">
            <v>in </v>
          </cell>
          <cell r="P38" t="str">
            <v/>
          </cell>
          <cell r="S38" t="str">
            <v>（財）日本サッカー協会</v>
          </cell>
          <cell r="X38" t="str">
            <v>年</v>
          </cell>
          <cell r="Z38" t="str">
            <v>月</v>
          </cell>
          <cell r="AB38" t="str">
            <v>日</v>
          </cell>
          <cell r="AH38" t="str">
            <v>年</v>
          </cell>
          <cell r="AJ38" t="str">
            <v>月</v>
          </cell>
          <cell r="AL38" t="str">
            <v>日</v>
          </cell>
        </row>
        <row r="39">
          <cell r="B39">
            <v>33</v>
          </cell>
          <cell r="E39" t="str">
            <v/>
          </cell>
          <cell r="F39" t="str">
            <v>in </v>
          </cell>
          <cell r="P39" t="str">
            <v/>
          </cell>
          <cell r="S39" t="str">
            <v>（財）日本サッカー協会</v>
          </cell>
          <cell r="X39" t="str">
            <v>年</v>
          </cell>
          <cell r="Z39" t="str">
            <v>月</v>
          </cell>
          <cell r="AB39" t="str">
            <v>日</v>
          </cell>
          <cell r="AH39" t="str">
            <v>年</v>
          </cell>
          <cell r="AJ39" t="str">
            <v>月</v>
          </cell>
          <cell r="AL39" t="str">
            <v>日</v>
          </cell>
        </row>
        <row r="40">
          <cell r="B40">
            <v>34</v>
          </cell>
          <cell r="E40" t="str">
            <v/>
          </cell>
          <cell r="F40" t="str">
            <v>in </v>
          </cell>
          <cell r="P40" t="str">
            <v/>
          </cell>
          <cell r="S40" t="str">
            <v>（財）日本サッカー協会</v>
          </cell>
          <cell r="X40" t="str">
            <v>年</v>
          </cell>
          <cell r="Z40" t="str">
            <v>月</v>
          </cell>
          <cell r="AB40" t="str">
            <v>日</v>
          </cell>
          <cell r="AH40" t="str">
            <v>年</v>
          </cell>
          <cell r="AJ40" t="str">
            <v>月</v>
          </cell>
          <cell r="AL40" t="str">
            <v>日</v>
          </cell>
        </row>
        <row r="41">
          <cell r="B41">
            <v>35</v>
          </cell>
          <cell r="E41" t="str">
            <v/>
          </cell>
          <cell r="F41" t="str">
            <v>in </v>
          </cell>
          <cell r="P41" t="str">
            <v/>
          </cell>
          <cell r="S41" t="str">
            <v>（財）日本サッカー協会</v>
          </cell>
          <cell r="X41" t="str">
            <v>年</v>
          </cell>
          <cell r="Z41" t="str">
            <v>月</v>
          </cell>
          <cell r="AB41" t="str">
            <v>日</v>
          </cell>
          <cell r="AH41" t="str">
            <v>年</v>
          </cell>
          <cell r="AJ41" t="str">
            <v>月</v>
          </cell>
          <cell r="AL41" t="str">
            <v>日</v>
          </cell>
        </row>
        <row r="42">
          <cell r="B42">
            <v>36</v>
          </cell>
          <cell r="E42" t="str">
            <v/>
          </cell>
          <cell r="F42" t="str">
            <v>in </v>
          </cell>
          <cell r="P42" t="str">
            <v/>
          </cell>
          <cell r="S42" t="str">
            <v>（財）日本サッカー協会</v>
          </cell>
          <cell r="X42" t="str">
            <v>年</v>
          </cell>
          <cell r="Z42" t="str">
            <v>月</v>
          </cell>
          <cell r="AB42" t="str">
            <v>日</v>
          </cell>
          <cell r="AH42" t="str">
            <v>年</v>
          </cell>
          <cell r="AJ42" t="str">
            <v>月</v>
          </cell>
          <cell r="AL42" t="str">
            <v>日</v>
          </cell>
        </row>
        <row r="43">
          <cell r="B43">
            <v>37</v>
          </cell>
          <cell r="E43" t="str">
            <v/>
          </cell>
          <cell r="F43" t="str">
            <v>in </v>
          </cell>
          <cell r="P43" t="str">
            <v/>
          </cell>
          <cell r="S43" t="str">
            <v>（財）日本サッカー協会</v>
          </cell>
          <cell r="X43" t="str">
            <v>年</v>
          </cell>
          <cell r="Z43" t="str">
            <v>月</v>
          </cell>
          <cell r="AB43" t="str">
            <v>日</v>
          </cell>
          <cell r="AH43" t="str">
            <v>年</v>
          </cell>
          <cell r="AJ43" t="str">
            <v>月</v>
          </cell>
          <cell r="AL43" t="str">
            <v>日</v>
          </cell>
        </row>
        <row r="44">
          <cell r="B44">
            <v>38</v>
          </cell>
          <cell r="E44" t="str">
            <v/>
          </cell>
          <cell r="F44" t="str">
            <v>in </v>
          </cell>
          <cell r="P44" t="str">
            <v/>
          </cell>
          <cell r="S44" t="str">
            <v>（財）日本サッカー協会</v>
          </cell>
          <cell r="X44" t="str">
            <v>年</v>
          </cell>
          <cell r="Z44" t="str">
            <v>月</v>
          </cell>
          <cell r="AB44" t="str">
            <v>日</v>
          </cell>
          <cell r="AH44" t="str">
            <v>年</v>
          </cell>
          <cell r="AJ44" t="str">
            <v>月</v>
          </cell>
          <cell r="AL44" t="str">
            <v>日</v>
          </cell>
        </row>
        <row r="45">
          <cell r="B45">
            <v>39</v>
          </cell>
          <cell r="E45" t="str">
            <v/>
          </cell>
          <cell r="F45" t="str">
            <v>in </v>
          </cell>
          <cell r="P45" t="str">
            <v/>
          </cell>
          <cell r="S45" t="str">
            <v>（財）日本サッカー協会</v>
          </cell>
          <cell r="X45" t="str">
            <v>年</v>
          </cell>
          <cell r="Z45" t="str">
            <v>月</v>
          </cell>
          <cell r="AB45" t="str">
            <v>日</v>
          </cell>
          <cell r="AH45" t="str">
            <v>年</v>
          </cell>
          <cell r="AJ45" t="str">
            <v>月</v>
          </cell>
          <cell r="AL45" t="str">
            <v>日</v>
          </cell>
        </row>
        <row r="46">
          <cell r="B46">
            <v>40</v>
          </cell>
          <cell r="E46" t="str">
            <v/>
          </cell>
          <cell r="F46" t="str">
            <v>in </v>
          </cell>
          <cell r="P46" t="str">
            <v/>
          </cell>
          <cell r="S46" t="str">
            <v>（財）日本サッカー協会</v>
          </cell>
          <cell r="X46" t="str">
            <v>年</v>
          </cell>
          <cell r="Z46" t="str">
            <v>月</v>
          </cell>
          <cell r="AB46" t="str">
            <v>日</v>
          </cell>
          <cell r="AH46" t="str">
            <v>年</v>
          </cell>
          <cell r="AJ46" t="str">
            <v>月</v>
          </cell>
          <cell r="AL46" t="str">
            <v>日</v>
          </cell>
        </row>
        <row r="47">
          <cell r="B47">
            <v>41</v>
          </cell>
          <cell r="E47" t="str">
            <v/>
          </cell>
          <cell r="F47" t="str">
            <v>in </v>
          </cell>
          <cell r="P47" t="str">
            <v/>
          </cell>
          <cell r="S47" t="str">
            <v>（財）日本サッカー協会</v>
          </cell>
          <cell r="X47" t="str">
            <v>年</v>
          </cell>
          <cell r="Z47" t="str">
            <v>月</v>
          </cell>
          <cell r="AB47" t="str">
            <v>日</v>
          </cell>
          <cell r="AH47" t="str">
            <v>年</v>
          </cell>
          <cell r="AJ47" t="str">
            <v>月</v>
          </cell>
          <cell r="AL47" t="str">
            <v>日</v>
          </cell>
        </row>
        <row r="48">
          <cell r="B48">
            <v>42</v>
          </cell>
          <cell r="E48" t="str">
            <v/>
          </cell>
          <cell r="F48" t="str">
            <v>in </v>
          </cell>
          <cell r="P48" t="str">
            <v/>
          </cell>
          <cell r="S48" t="str">
            <v>（財）日本サッカー協会</v>
          </cell>
          <cell r="X48" t="str">
            <v>年</v>
          </cell>
          <cell r="Z48" t="str">
            <v>月</v>
          </cell>
          <cell r="AB48" t="str">
            <v>日</v>
          </cell>
          <cell r="AH48" t="str">
            <v>年</v>
          </cell>
          <cell r="AJ48" t="str">
            <v>月</v>
          </cell>
          <cell r="AL48" t="str">
            <v>日</v>
          </cell>
        </row>
        <row r="49">
          <cell r="B49">
            <v>43</v>
          </cell>
          <cell r="E49" t="str">
            <v/>
          </cell>
          <cell r="F49" t="str">
            <v>in </v>
          </cell>
          <cell r="P49" t="str">
            <v/>
          </cell>
          <cell r="S49" t="str">
            <v>（財）日本サッカー協会</v>
          </cell>
          <cell r="X49" t="str">
            <v>年</v>
          </cell>
          <cell r="Z49" t="str">
            <v>月</v>
          </cell>
          <cell r="AB49" t="str">
            <v>日</v>
          </cell>
          <cell r="AH49" t="str">
            <v>年</v>
          </cell>
          <cell r="AJ49" t="str">
            <v>月</v>
          </cell>
          <cell r="AL49" t="str">
            <v>日</v>
          </cell>
        </row>
        <row r="50">
          <cell r="B50">
            <v>44</v>
          </cell>
          <cell r="E50" t="str">
            <v/>
          </cell>
          <cell r="F50" t="str">
            <v>in </v>
          </cell>
          <cell r="P50" t="str">
            <v/>
          </cell>
          <cell r="S50" t="str">
            <v>（財）日本サッカー協会</v>
          </cell>
          <cell r="X50" t="str">
            <v>年</v>
          </cell>
          <cell r="Z50" t="str">
            <v>月</v>
          </cell>
          <cell r="AB50" t="str">
            <v>日</v>
          </cell>
          <cell r="AH50" t="str">
            <v>年</v>
          </cell>
          <cell r="AJ50" t="str">
            <v>月</v>
          </cell>
          <cell r="AL50" t="str">
            <v>日</v>
          </cell>
        </row>
        <row r="51">
          <cell r="B51">
            <v>45</v>
          </cell>
          <cell r="E51" t="str">
            <v/>
          </cell>
          <cell r="F51" t="str">
            <v>in </v>
          </cell>
          <cell r="P51" t="str">
            <v/>
          </cell>
          <cell r="S51" t="str">
            <v>（財）日本サッカー協会</v>
          </cell>
          <cell r="X51" t="str">
            <v>年</v>
          </cell>
          <cell r="Z51" t="str">
            <v>月</v>
          </cell>
          <cell r="AB51" t="str">
            <v>日</v>
          </cell>
          <cell r="AH51" t="str">
            <v>年</v>
          </cell>
          <cell r="AJ51" t="str">
            <v>月</v>
          </cell>
          <cell r="AL51" t="str">
            <v>日</v>
          </cell>
        </row>
        <row r="52">
          <cell r="B52">
            <v>46</v>
          </cell>
          <cell r="E52" t="str">
            <v/>
          </cell>
          <cell r="F52" t="str">
            <v>in </v>
          </cell>
          <cell r="P52" t="str">
            <v/>
          </cell>
          <cell r="S52" t="str">
            <v>（財）日本サッカー協会</v>
          </cell>
          <cell r="X52" t="str">
            <v>年</v>
          </cell>
          <cell r="Z52" t="str">
            <v>月</v>
          </cell>
          <cell r="AB52" t="str">
            <v>日</v>
          </cell>
          <cell r="AH52" t="str">
            <v>年</v>
          </cell>
          <cell r="AJ52" t="str">
            <v>月</v>
          </cell>
          <cell r="AL52" t="str">
            <v>日</v>
          </cell>
        </row>
        <row r="53">
          <cell r="B53">
            <v>47</v>
          </cell>
          <cell r="E53" t="str">
            <v/>
          </cell>
          <cell r="F53" t="str">
            <v>in </v>
          </cell>
          <cell r="P53" t="str">
            <v/>
          </cell>
          <cell r="S53" t="str">
            <v>（財）日本サッカー協会</v>
          </cell>
          <cell r="X53" t="str">
            <v>年</v>
          </cell>
          <cell r="Z53" t="str">
            <v>月</v>
          </cell>
          <cell r="AB53" t="str">
            <v>日</v>
          </cell>
          <cell r="AH53" t="str">
            <v>年</v>
          </cell>
          <cell r="AJ53" t="str">
            <v>月</v>
          </cell>
          <cell r="AL53" t="str">
            <v>日</v>
          </cell>
        </row>
        <row r="54">
          <cell r="B54">
            <v>48</v>
          </cell>
          <cell r="E54" t="str">
            <v/>
          </cell>
          <cell r="F54" t="str">
            <v>in </v>
          </cell>
          <cell r="P54" t="str">
            <v/>
          </cell>
          <cell r="S54" t="str">
            <v>（財）日本サッカー協会</v>
          </cell>
          <cell r="X54" t="str">
            <v>年</v>
          </cell>
          <cell r="Z54" t="str">
            <v>月</v>
          </cell>
          <cell r="AB54" t="str">
            <v>日</v>
          </cell>
          <cell r="AH54" t="str">
            <v>年</v>
          </cell>
          <cell r="AJ54" t="str">
            <v>月</v>
          </cell>
          <cell r="AL54" t="str">
            <v>日</v>
          </cell>
        </row>
        <row r="55">
          <cell r="B55">
            <v>49</v>
          </cell>
          <cell r="E55" t="str">
            <v/>
          </cell>
          <cell r="F55" t="str">
            <v>in </v>
          </cell>
          <cell r="P55" t="str">
            <v/>
          </cell>
          <cell r="S55" t="str">
            <v>（財）日本サッカー協会</v>
          </cell>
          <cell r="X55" t="str">
            <v>年</v>
          </cell>
          <cell r="Z55" t="str">
            <v>月</v>
          </cell>
          <cell r="AB55" t="str">
            <v>日</v>
          </cell>
          <cell r="AH55" t="str">
            <v>年</v>
          </cell>
          <cell r="AJ55" t="str">
            <v>月</v>
          </cell>
          <cell r="AL55" t="str">
            <v>日</v>
          </cell>
        </row>
        <row r="56">
          <cell r="B56">
            <v>50</v>
          </cell>
          <cell r="E56" t="str">
            <v/>
          </cell>
          <cell r="F56" t="str">
            <v>in </v>
          </cell>
          <cell r="P56" t="str">
            <v/>
          </cell>
          <cell r="S56" t="str">
            <v>（財）日本サッカー協会</v>
          </cell>
          <cell r="X56" t="str">
            <v>年</v>
          </cell>
          <cell r="Z56" t="str">
            <v>月</v>
          </cell>
          <cell r="AB56" t="str">
            <v>日</v>
          </cell>
          <cell r="AH56" t="str">
            <v>年</v>
          </cell>
          <cell r="AJ56" t="str">
            <v>月</v>
          </cell>
          <cell r="AL56"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tabColor theme="3" tint="-0.24997000396251678"/>
    <pageSetUpPr fitToPage="1"/>
  </sheetPr>
  <dimension ref="A1:AV151"/>
  <sheetViews>
    <sheetView showZeros="0" tabSelected="1" showOutlineSymbols="0" zoomScalePageLayoutView="0" workbookViewId="0" topLeftCell="A1">
      <selection activeCell="A2" sqref="A2"/>
    </sheetView>
  </sheetViews>
  <sheetFormatPr defaultColWidth="8.875" defaultRowHeight="13.5"/>
  <cols>
    <col min="1" max="27" width="5.625" style="0" customWidth="1"/>
    <col min="28" max="33" width="9.00390625" style="0" customWidth="1"/>
    <col min="34" max="42" width="8.875" style="0" customWidth="1"/>
    <col min="43" max="43" width="40.625" style="0" customWidth="1"/>
    <col min="44" max="44" width="12.625" style="0" customWidth="1"/>
    <col min="45" max="45" width="24.625" style="0" customWidth="1"/>
    <col min="46" max="46" width="30.50390625" style="0" customWidth="1"/>
  </cols>
  <sheetData>
    <row r="1" spans="1:48" ht="19.5" customHeight="1">
      <c r="A1" s="391"/>
      <c r="B1" s="779" t="s">
        <v>1095</v>
      </c>
      <c r="C1" s="779"/>
      <c r="D1" s="779"/>
      <c r="E1" s="779"/>
      <c r="F1" s="779"/>
      <c r="G1" s="779"/>
      <c r="H1" s="779"/>
      <c r="I1" s="779"/>
      <c r="J1" s="779"/>
      <c r="K1" s="779"/>
      <c r="L1" s="779"/>
      <c r="M1" s="779"/>
      <c r="N1" s="779"/>
      <c r="O1" s="779"/>
      <c r="P1" s="779"/>
      <c r="Q1" s="779"/>
      <c r="R1" s="779"/>
      <c r="S1" s="779"/>
      <c r="T1" s="779"/>
      <c r="U1" s="779"/>
      <c r="V1" s="779"/>
      <c r="W1" s="779"/>
      <c r="X1" s="779"/>
      <c r="Y1" s="392"/>
      <c r="Z1" s="392"/>
      <c r="AA1" s="392"/>
      <c r="AB1" s="393"/>
      <c r="AC1" s="393"/>
      <c r="AD1" s="393"/>
      <c r="AE1" s="393"/>
      <c r="AF1" s="393"/>
      <c r="AG1" s="393"/>
      <c r="AH1" s="392"/>
      <c r="AI1" s="392"/>
      <c r="AJ1" s="392"/>
      <c r="AK1" s="392"/>
      <c r="AL1" s="392"/>
      <c r="AM1" s="392"/>
      <c r="AN1" s="392"/>
      <c r="AO1" s="392"/>
      <c r="AP1" s="392"/>
      <c r="AQ1" s="491"/>
      <c r="AR1" s="491"/>
      <c r="AS1" s="491"/>
      <c r="AT1" s="491"/>
      <c r="AU1" s="491"/>
      <c r="AV1" s="491"/>
    </row>
    <row r="2" spans="1:48" ht="19.5" customHeight="1">
      <c r="A2" s="391"/>
      <c r="B2" s="779"/>
      <c r="C2" s="779"/>
      <c r="D2" s="779"/>
      <c r="E2" s="779"/>
      <c r="F2" s="779"/>
      <c r="G2" s="779"/>
      <c r="H2" s="779"/>
      <c r="I2" s="779"/>
      <c r="J2" s="779"/>
      <c r="K2" s="779"/>
      <c r="L2" s="779"/>
      <c r="M2" s="779"/>
      <c r="N2" s="779"/>
      <c r="O2" s="779"/>
      <c r="P2" s="779"/>
      <c r="Q2" s="779"/>
      <c r="R2" s="779"/>
      <c r="S2" s="779"/>
      <c r="T2" s="779"/>
      <c r="U2" s="779"/>
      <c r="V2" s="779"/>
      <c r="W2" s="779"/>
      <c r="X2" s="779"/>
      <c r="Y2" s="392"/>
      <c r="Z2" s="392"/>
      <c r="AA2" s="392"/>
      <c r="AB2" s="393"/>
      <c r="AC2" s="393"/>
      <c r="AD2" s="393"/>
      <c r="AE2" s="393"/>
      <c r="AF2" s="393"/>
      <c r="AG2" s="393"/>
      <c r="AH2" s="392"/>
      <c r="AI2" s="392"/>
      <c r="AJ2" s="392"/>
      <c r="AK2" s="392"/>
      <c r="AL2" s="392"/>
      <c r="AM2" s="392"/>
      <c r="AN2" s="392"/>
      <c r="AO2" s="392"/>
      <c r="AP2" s="392"/>
      <c r="AQ2" s="491"/>
      <c r="AR2" s="491"/>
      <c r="AS2" s="491"/>
      <c r="AT2" s="491"/>
      <c r="AU2" s="491"/>
      <c r="AV2" s="491"/>
    </row>
    <row r="3" spans="1:48" ht="19.5" customHeight="1">
      <c r="A3" s="391"/>
      <c r="B3" s="780" t="str">
        <f>"岩手県高体連サッカー専門部／(社)岩手県サッカー協会２種委員会　関連様式集　[　"&amp;'選手データ'!$AD$6&amp;"年試行版　]"</f>
        <v>岩手県高体連サッカー専門部／(社)岩手県サッカー協会２種委員会　関連様式集　[　2013年試行版　]</v>
      </c>
      <c r="C3" s="780"/>
      <c r="D3" s="780"/>
      <c r="E3" s="780"/>
      <c r="F3" s="780"/>
      <c r="G3" s="780"/>
      <c r="H3" s="780"/>
      <c r="I3" s="780"/>
      <c r="J3" s="780"/>
      <c r="K3" s="780"/>
      <c r="L3" s="780"/>
      <c r="M3" s="780"/>
      <c r="N3" s="780"/>
      <c r="O3" s="780"/>
      <c r="P3" s="780"/>
      <c r="Q3" s="780"/>
      <c r="R3" s="780"/>
      <c r="S3" s="780"/>
      <c r="T3" s="780"/>
      <c r="U3" s="780"/>
      <c r="V3" s="780"/>
      <c r="W3" s="780"/>
      <c r="X3" s="780"/>
      <c r="Y3" s="392"/>
      <c r="Z3" s="392"/>
      <c r="AA3" s="392"/>
      <c r="AB3" s="393"/>
      <c r="AC3" s="393"/>
      <c r="AD3" s="393"/>
      <c r="AE3" s="393"/>
      <c r="AF3" s="393"/>
      <c r="AG3" s="393"/>
      <c r="AH3" s="392"/>
      <c r="AI3" s="392"/>
      <c r="AJ3" s="392"/>
      <c r="AK3" s="392"/>
      <c r="AL3" s="392"/>
      <c r="AM3" s="392"/>
      <c r="AN3" s="392"/>
      <c r="AO3" s="392"/>
      <c r="AP3" s="392"/>
      <c r="AQ3" s="491"/>
      <c r="AR3" s="491"/>
      <c r="AS3" s="491"/>
      <c r="AT3" s="491"/>
      <c r="AU3" s="491"/>
      <c r="AV3" s="491"/>
    </row>
    <row r="4" spans="1:48" ht="19.5" customHeight="1" thickBot="1">
      <c r="A4" s="391"/>
      <c r="B4" s="391"/>
      <c r="C4" s="391"/>
      <c r="D4" s="391"/>
      <c r="E4" s="391"/>
      <c r="F4" s="391"/>
      <c r="G4" s="391"/>
      <c r="H4" s="391"/>
      <c r="I4" s="391"/>
      <c r="J4" s="391"/>
      <c r="K4" s="391"/>
      <c r="L4" s="391"/>
      <c r="M4" s="391"/>
      <c r="N4" s="391"/>
      <c r="O4" s="391"/>
      <c r="P4" s="391"/>
      <c r="Q4" s="391"/>
      <c r="R4" s="391"/>
      <c r="S4" s="391"/>
      <c r="T4" s="391"/>
      <c r="U4" s="391"/>
      <c r="V4" s="391"/>
      <c r="W4" s="391"/>
      <c r="X4" s="391"/>
      <c r="Y4" s="392"/>
      <c r="Z4" s="392"/>
      <c r="AA4" s="392"/>
      <c r="AB4" s="393"/>
      <c r="AC4" s="393"/>
      <c r="AD4" s="393"/>
      <c r="AE4" s="393"/>
      <c r="AF4" s="393"/>
      <c r="AG4" s="393"/>
      <c r="AH4" s="392"/>
      <c r="AI4" s="392"/>
      <c r="AJ4" s="392"/>
      <c r="AK4" s="392"/>
      <c r="AL4" s="392"/>
      <c r="AM4" s="392"/>
      <c r="AN4" s="392"/>
      <c r="AO4" s="392"/>
      <c r="AP4" s="392"/>
      <c r="AQ4" s="491"/>
      <c r="AR4" s="491"/>
      <c r="AS4" s="491"/>
      <c r="AT4" s="491"/>
      <c r="AU4" s="491"/>
      <c r="AV4" s="491"/>
    </row>
    <row r="5" spans="1:48" ht="19.5" customHeight="1" thickTop="1">
      <c r="A5" s="391"/>
      <c r="B5" s="818" t="s">
        <v>854</v>
      </c>
      <c r="C5" s="819"/>
      <c r="D5" s="819"/>
      <c r="E5" s="819"/>
      <c r="F5" s="819"/>
      <c r="G5" s="819"/>
      <c r="H5" s="819"/>
      <c r="I5" s="819"/>
      <c r="J5" s="819"/>
      <c r="K5" s="819"/>
      <c r="L5" s="820"/>
      <c r="M5" s="413"/>
      <c r="N5" s="798" t="s">
        <v>1096</v>
      </c>
      <c r="O5" s="799"/>
      <c r="P5" s="799"/>
      <c r="Q5" s="799"/>
      <c r="R5" s="799"/>
      <c r="S5" s="799"/>
      <c r="T5" s="799"/>
      <c r="U5" s="799"/>
      <c r="V5" s="799"/>
      <c r="W5" s="799"/>
      <c r="X5" s="800"/>
      <c r="Y5" s="392"/>
      <c r="Z5" s="392"/>
      <c r="AA5" s="392"/>
      <c r="AB5" s="393"/>
      <c r="AC5" s="393"/>
      <c r="AD5" s="393"/>
      <c r="AE5" s="393"/>
      <c r="AF5" s="393"/>
      <c r="AG5" s="393"/>
      <c r="AH5" s="392"/>
      <c r="AI5" s="392"/>
      <c r="AJ5" s="392"/>
      <c r="AK5" s="392"/>
      <c r="AL5" s="392"/>
      <c r="AM5" s="392"/>
      <c r="AN5" s="392"/>
      <c r="AO5" s="392"/>
      <c r="AP5" s="392"/>
      <c r="AQ5" s="491"/>
      <c r="AR5" s="491"/>
      <c r="AS5" s="491"/>
      <c r="AT5" s="491"/>
      <c r="AU5" s="491"/>
      <c r="AV5" s="491"/>
    </row>
    <row r="6" spans="1:48" ht="19.5" customHeight="1">
      <c r="A6" s="391"/>
      <c r="B6" s="821"/>
      <c r="C6" s="822"/>
      <c r="D6" s="822"/>
      <c r="E6" s="822"/>
      <c r="F6" s="822"/>
      <c r="G6" s="822"/>
      <c r="H6" s="822"/>
      <c r="I6" s="822"/>
      <c r="J6" s="822"/>
      <c r="K6" s="822"/>
      <c r="L6" s="823"/>
      <c r="M6" s="413"/>
      <c r="N6" s="801"/>
      <c r="O6" s="802"/>
      <c r="P6" s="802"/>
      <c r="Q6" s="802"/>
      <c r="R6" s="802"/>
      <c r="S6" s="802"/>
      <c r="T6" s="802"/>
      <c r="U6" s="802"/>
      <c r="V6" s="802"/>
      <c r="W6" s="802"/>
      <c r="X6" s="803"/>
      <c r="Y6" s="392"/>
      <c r="Z6" s="392"/>
      <c r="AA6" s="392"/>
      <c r="AB6" s="393"/>
      <c r="AC6" s="393"/>
      <c r="AD6" s="393"/>
      <c r="AE6" s="393"/>
      <c r="AF6" s="393"/>
      <c r="AG6" s="393"/>
      <c r="AH6" s="392"/>
      <c r="AI6" s="392"/>
      <c r="AJ6" s="392"/>
      <c r="AK6" s="392"/>
      <c r="AL6" s="392"/>
      <c r="AM6" s="392"/>
      <c r="AN6" s="392"/>
      <c r="AO6" s="392"/>
      <c r="AP6" s="392"/>
      <c r="AQ6" s="491"/>
      <c r="AR6" s="491"/>
      <c r="AS6" s="491"/>
      <c r="AT6" s="491"/>
      <c r="AU6" s="491"/>
      <c r="AV6" s="491"/>
    </row>
    <row r="7" spans="1:48" ht="19.5" customHeight="1" thickBot="1">
      <c r="A7" s="391"/>
      <c r="B7" s="824" t="s">
        <v>886</v>
      </c>
      <c r="C7" s="825"/>
      <c r="D7" s="825"/>
      <c r="E7" s="825"/>
      <c r="F7" s="825"/>
      <c r="G7" s="825"/>
      <c r="H7" s="825"/>
      <c r="I7" s="825"/>
      <c r="J7" s="825"/>
      <c r="K7" s="825"/>
      <c r="L7" s="826"/>
      <c r="M7" s="414"/>
      <c r="N7" s="782" t="s">
        <v>746</v>
      </c>
      <c r="O7" s="783"/>
      <c r="P7" s="783"/>
      <c r="Q7" s="783"/>
      <c r="R7" s="783"/>
      <c r="S7" s="783"/>
      <c r="T7" s="783"/>
      <c r="U7" s="783"/>
      <c r="V7" s="783"/>
      <c r="W7" s="783"/>
      <c r="X7" s="784"/>
      <c r="Y7" s="392"/>
      <c r="Z7" s="392"/>
      <c r="AA7" s="392"/>
      <c r="AB7" s="393"/>
      <c r="AC7" s="393"/>
      <c r="AD7" s="393"/>
      <c r="AE7" s="393"/>
      <c r="AF7" s="393"/>
      <c r="AG7" s="393"/>
      <c r="AH7" s="393"/>
      <c r="AI7" s="393"/>
      <c r="AJ7" s="393"/>
      <c r="AK7" s="393"/>
      <c r="AL7" s="393"/>
      <c r="AM7" s="393"/>
      <c r="AN7" s="393"/>
      <c r="AO7" s="393"/>
      <c r="AP7" s="392"/>
      <c r="AQ7" s="491" t="s">
        <v>910</v>
      </c>
      <c r="AR7" s="491" t="s">
        <v>910</v>
      </c>
      <c r="AS7" s="491" t="s">
        <v>910</v>
      </c>
      <c r="AT7" s="491" t="s">
        <v>910</v>
      </c>
      <c r="AU7" s="491"/>
      <c r="AV7" s="491"/>
    </row>
    <row r="8" spans="1:48" ht="19.5" customHeight="1" thickBot="1" thickTop="1">
      <c r="A8" s="391"/>
      <c r="B8" s="393"/>
      <c r="C8" s="393"/>
      <c r="D8" s="393"/>
      <c r="E8" s="393"/>
      <c r="F8" s="393"/>
      <c r="G8" s="393"/>
      <c r="H8" s="393"/>
      <c r="I8" s="393"/>
      <c r="J8" s="393"/>
      <c r="K8" s="393"/>
      <c r="L8" s="393"/>
      <c r="M8" s="392"/>
      <c r="N8" s="390"/>
      <c r="O8" s="767"/>
      <c r="P8" s="767"/>
      <c r="Q8" s="767"/>
      <c r="R8" s="390"/>
      <c r="S8" s="767"/>
      <c r="T8" s="767"/>
      <c r="U8" s="767"/>
      <c r="V8" s="767"/>
      <c r="W8" s="767"/>
      <c r="X8" s="767"/>
      <c r="Y8" s="392"/>
      <c r="Z8" s="392"/>
      <c r="AA8" s="392"/>
      <c r="AB8" s="393"/>
      <c r="AC8" s="393"/>
      <c r="AD8" s="393"/>
      <c r="AE8" s="393"/>
      <c r="AF8" s="393"/>
      <c r="AG8" s="393"/>
      <c r="AH8" s="393"/>
      <c r="AI8" s="393"/>
      <c r="AJ8" s="393"/>
      <c r="AK8" s="393"/>
      <c r="AL8" s="393"/>
      <c r="AM8" s="393"/>
      <c r="AN8" s="393"/>
      <c r="AO8" s="393"/>
      <c r="AP8" s="392"/>
      <c r="AQ8" s="692" t="str">
        <f>"第"&amp;'選手データ'!$AF$4&amp;"回岩手県高等学校総合体育大会"</f>
        <v>第65回岩手県高等学校総合体育大会</v>
      </c>
      <c r="AR8" s="606" t="s">
        <v>1130</v>
      </c>
      <c r="AS8" s="605" t="s">
        <v>874</v>
      </c>
      <c r="AT8" s="605"/>
      <c r="AU8" s="491">
        <v>1</v>
      </c>
      <c r="AV8" s="491"/>
    </row>
    <row r="9" spans="1:48" ht="21.75" customHeight="1" thickTop="1">
      <c r="A9" s="394"/>
      <c r="B9" s="804" t="s">
        <v>852</v>
      </c>
      <c r="C9" s="805"/>
      <c r="D9" s="805" t="s">
        <v>853</v>
      </c>
      <c r="E9" s="805"/>
      <c r="F9" s="805"/>
      <c r="G9" s="805"/>
      <c r="H9" s="805"/>
      <c r="I9" s="805"/>
      <c r="J9" s="805"/>
      <c r="K9" s="805"/>
      <c r="L9" s="815"/>
      <c r="M9" s="392"/>
      <c r="N9" s="738" t="s">
        <v>884</v>
      </c>
      <c r="O9" s="397">
        <v>1</v>
      </c>
      <c r="P9" s="817" t="s">
        <v>753</v>
      </c>
      <c r="Q9" s="817"/>
      <c r="R9" s="817"/>
      <c r="S9" s="773"/>
      <c r="T9" s="773"/>
      <c r="U9" s="773"/>
      <c r="V9" s="773"/>
      <c r="W9" s="773"/>
      <c r="X9" s="774"/>
      <c r="Y9" s="392"/>
      <c r="Z9" s="392"/>
      <c r="AA9" s="392"/>
      <c r="AB9" s="491" t="b">
        <f>ISBLANK(S9)</f>
        <v>1</v>
      </c>
      <c r="AC9" s="491"/>
      <c r="AD9" s="491"/>
      <c r="AE9" s="491"/>
      <c r="AF9" s="491"/>
      <c r="AG9" s="491"/>
      <c r="AH9" s="393"/>
      <c r="AI9" s="393"/>
      <c r="AJ9" s="393"/>
      <c r="AK9" s="393"/>
      <c r="AL9" s="393"/>
      <c r="AM9" s="393"/>
      <c r="AN9" s="393"/>
      <c r="AO9" s="393"/>
      <c r="AP9" s="392"/>
      <c r="AQ9" s="692" t="str">
        <f>"第"&amp;'選手データ'!$AJ$4&amp;"回全国高等学校サッカー選手権"</f>
        <v>第92回全国高等学校サッカー選手権</v>
      </c>
      <c r="AR9" s="605" t="str">
        <f>"平成"&amp;'選手データ'!$AE$4&amp;"年度"</f>
        <v>平成25年度</v>
      </c>
      <c r="AS9" s="605" t="s">
        <v>887</v>
      </c>
      <c r="AT9" s="605"/>
      <c r="AU9" s="491">
        <v>2</v>
      </c>
      <c r="AV9" s="491"/>
    </row>
    <row r="10" spans="1:48" ht="21.75" customHeight="1">
      <c r="A10" s="391"/>
      <c r="B10" s="806"/>
      <c r="C10" s="763"/>
      <c r="D10" s="763"/>
      <c r="E10" s="763"/>
      <c r="F10" s="763"/>
      <c r="G10" s="763"/>
      <c r="H10" s="763"/>
      <c r="I10" s="763"/>
      <c r="J10" s="763"/>
      <c r="K10" s="763"/>
      <c r="L10" s="816"/>
      <c r="M10" s="392"/>
      <c r="N10" s="739"/>
      <c r="O10" s="398">
        <v>2</v>
      </c>
      <c r="P10" s="722" t="s">
        <v>548</v>
      </c>
      <c r="Q10" s="722"/>
      <c r="R10" s="722"/>
      <c r="S10" s="768">
        <f>IF($S$9&lt;&gt;0,VLOOKUP($S$9,ﾁｰﾑﾃﾞｰﾀ!$C$2:$M$64,3,FALSE),"")</f>
      </c>
      <c r="T10" s="768"/>
      <c r="U10" s="768"/>
      <c r="V10" s="768"/>
      <c r="W10" s="768"/>
      <c r="X10" s="769"/>
      <c r="Y10" s="392"/>
      <c r="Z10" s="392"/>
      <c r="AA10" s="392"/>
      <c r="AB10" s="491"/>
      <c r="AC10" s="491"/>
      <c r="AD10" s="491"/>
      <c r="AE10" s="491"/>
      <c r="AF10" s="491"/>
      <c r="AG10" s="491"/>
      <c r="AH10" s="393"/>
      <c r="AI10" s="393"/>
      <c r="AJ10" s="393"/>
      <c r="AK10" s="393"/>
      <c r="AL10" s="393"/>
      <c r="AM10" s="393"/>
      <c r="AN10" s="393"/>
      <c r="AO10" s="393"/>
      <c r="AP10" s="392"/>
      <c r="AQ10" s="692" t="str">
        <f>"平成"&amp;'選手データ'!$AE$4&amp;"年度 岩手県高等学校新人大会"</f>
        <v>平成25年度 岩手県高等学校新人大会</v>
      </c>
      <c r="AR10" s="606" t="s">
        <v>1130</v>
      </c>
      <c r="AS10" s="605" t="s">
        <v>874</v>
      </c>
      <c r="AT10" s="605"/>
      <c r="AU10" s="491">
        <v>3</v>
      </c>
      <c r="AV10" s="491"/>
    </row>
    <row r="11" spans="1:48" ht="21.75" customHeight="1" thickBot="1">
      <c r="A11" s="391"/>
      <c r="B11" s="813" t="s">
        <v>843</v>
      </c>
      <c r="C11" s="814"/>
      <c r="D11" s="776" t="s">
        <v>858</v>
      </c>
      <c r="E11" s="776"/>
      <c r="F11" s="776"/>
      <c r="G11" s="776"/>
      <c r="H11" s="771" t="s">
        <v>137</v>
      </c>
      <c r="I11" s="771"/>
      <c r="J11" s="771"/>
      <c r="K11" s="771"/>
      <c r="L11" s="772"/>
      <c r="M11" s="392"/>
      <c r="N11" s="739"/>
      <c r="O11" s="398">
        <v>3</v>
      </c>
      <c r="P11" s="722" t="s">
        <v>859</v>
      </c>
      <c r="Q11" s="722"/>
      <c r="R11" s="722"/>
      <c r="S11" s="768">
        <f>IF($S$9&lt;&gt;0,VLOOKUP($S$9,ﾁｰﾑﾃﾞｰﾀ!$C$2:$M$64,4,FALSE),"")</f>
      </c>
      <c r="T11" s="768"/>
      <c r="U11" s="768"/>
      <c r="V11" s="768"/>
      <c r="W11" s="768"/>
      <c r="X11" s="769"/>
      <c r="Y11" s="392"/>
      <c r="Z11" s="392"/>
      <c r="AA11" s="392"/>
      <c r="AB11" s="491"/>
      <c r="AC11" s="491"/>
      <c r="AD11" s="491"/>
      <c r="AE11" s="491"/>
      <c r="AF11" s="491"/>
      <c r="AG11" s="491"/>
      <c r="AH11" s="393"/>
      <c r="AI11" s="393"/>
      <c r="AJ11" s="393"/>
      <c r="AK11" s="393"/>
      <c r="AL11" s="393"/>
      <c r="AM11" s="393"/>
      <c r="AN11" s="393"/>
      <c r="AO11" s="393"/>
      <c r="AP11" s="392"/>
      <c r="AQ11" s="692" t="str">
        <f>"平成"&amp;'選手データ'!$AE$4&amp;"年度 第"&amp;'選手データ'!$AG$4&amp;"回岩手県高等学校選抜交流サッカー大会"</f>
        <v>平成25年度 第36回岩手県高等学校選抜交流サッカー大会</v>
      </c>
      <c r="AR11" s="605"/>
      <c r="AS11" s="491"/>
      <c r="AT11" s="605"/>
      <c r="AU11" s="491">
        <v>4</v>
      </c>
      <c r="AV11" s="491"/>
    </row>
    <row r="12" spans="1:48" ht="21.75" customHeight="1" thickBot="1" thickTop="1">
      <c r="A12" s="391"/>
      <c r="B12" s="781"/>
      <c r="C12" s="781"/>
      <c r="D12" s="781"/>
      <c r="E12" s="781"/>
      <c r="F12" s="781"/>
      <c r="G12" s="770"/>
      <c r="H12" s="770"/>
      <c r="I12" s="770"/>
      <c r="J12" s="770"/>
      <c r="K12" s="770"/>
      <c r="L12" s="770"/>
      <c r="M12" s="392"/>
      <c r="N12" s="739"/>
      <c r="O12" s="398">
        <v>4</v>
      </c>
      <c r="P12" s="722" t="s">
        <v>600</v>
      </c>
      <c r="Q12" s="722"/>
      <c r="R12" s="722"/>
      <c r="S12" s="768">
        <f>IF($S$9&lt;&gt;0,VLOOKUP($S$9,ﾁｰﾑﾃﾞｰﾀ!$C$2:$M$64,5,FALSE),"")</f>
      </c>
      <c r="T12" s="768"/>
      <c r="U12" s="768"/>
      <c r="V12" s="768"/>
      <c r="W12" s="768"/>
      <c r="X12" s="769"/>
      <c r="Y12" s="392"/>
      <c r="Z12" s="392"/>
      <c r="AA12" s="392"/>
      <c r="AB12" s="491"/>
      <c r="AC12" s="491"/>
      <c r="AD12" s="491"/>
      <c r="AE12" s="491"/>
      <c r="AF12" s="491"/>
      <c r="AG12" s="491"/>
      <c r="AH12" s="393"/>
      <c r="AI12" s="393"/>
      <c r="AJ12" s="393"/>
      <c r="AK12" s="393"/>
      <c r="AL12" s="393"/>
      <c r="AM12" s="393"/>
      <c r="AN12" s="393"/>
      <c r="AO12" s="393"/>
      <c r="AP12" s="392"/>
      <c r="AQ12" s="692" t="str">
        <f>"高円宮杯いわてU-18サッカーリーグ"&amp;'選手データ'!$AD$6</f>
        <v>高円宮杯いわてU-18サッカーリーグ2013</v>
      </c>
      <c r="AR12" s="607" t="str">
        <f>"第"&amp;'選手データ'!$AI$6&amp;"回"</f>
        <v>第11回</v>
      </c>
      <c r="AS12" s="607" t="s">
        <v>1131</v>
      </c>
      <c r="AT12" s="605"/>
      <c r="AU12" s="491">
        <v>5</v>
      </c>
      <c r="AV12" s="491"/>
    </row>
    <row r="13" spans="1:48" ht="21.75" customHeight="1" thickTop="1">
      <c r="A13" s="391"/>
      <c r="B13" s="804" t="s">
        <v>855</v>
      </c>
      <c r="C13" s="805"/>
      <c r="D13" s="805" t="s">
        <v>1099</v>
      </c>
      <c r="E13" s="805"/>
      <c r="F13" s="805"/>
      <c r="G13" s="805"/>
      <c r="H13" s="805"/>
      <c r="I13" s="805"/>
      <c r="J13" s="805"/>
      <c r="K13" s="805"/>
      <c r="L13" s="815"/>
      <c r="M13" s="392"/>
      <c r="N13" s="739"/>
      <c r="O13" s="398">
        <v>5</v>
      </c>
      <c r="P13" s="722" t="s">
        <v>549</v>
      </c>
      <c r="Q13" s="722"/>
      <c r="R13" s="722"/>
      <c r="S13" s="768">
        <f>IF($S$9&lt;&gt;0,VLOOKUP($S$9,ﾁｰﾑﾃﾞｰﾀ!$C$2:$M$64,9,FALSE),"")</f>
      </c>
      <c r="T13" s="768"/>
      <c r="U13" s="768"/>
      <c r="V13" s="768"/>
      <c r="W13" s="768"/>
      <c r="X13" s="769"/>
      <c r="Y13" s="392"/>
      <c r="Z13" s="392"/>
      <c r="AA13" s="392"/>
      <c r="AB13" s="491"/>
      <c r="AC13" s="491"/>
      <c r="AD13" s="491"/>
      <c r="AE13" s="491"/>
      <c r="AF13" s="491"/>
      <c r="AG13" s="491"/>
      <c r="AH13" s="393"/>
      <c r="AI13" s="393"/>
      <c r="AJ13" s="393"/>
      <c r="AK13" s="393"/>
      <c r="AL13" s="393"/>
      <c r="AM13" s="393"/>
      <c r="AN13" s="393"/>
      <c r="AO13" s="393"/>
      <c r="AP13" s="392"/>
      <c r="AQ13" s="693"/>
      <c r="AR13" s="491"/>
      <c r="AS13" s="491"/>
      <c r="AT13" s="491"/>
      <c r="AU13" s="491"/>
      <c r="AV13" s="491"/>
    </row>
    <row r="14" spans="1:48" ht="21.75" customHeight="1">
      <c r="A14" s="391"/>
      <c r="B14" s="806"/>
      <c r="C14" s="763"/>
      <c r="D14" s="763"/>
      <c r="E14" s="763"/>
      <c r="F14" s="763"/>
      <c r="G14" s="763"/>
      <c r="H14" s="763"/>
      <c r="I14" s="763"/>
      <c r="J14" s="763"/>
      <c r="K14" s="763"/>
      <c r="L14" s="816"/>
      <c r="M14" s="392"/>
      <c r="N14" s="739"/>
      <c r="O14" s="398">
        <v>6</v>
      </c>
      <c r="P14" s="722" t="s">
        <v>550</v>
      </c>
      <c r="Q14" s="722"/>
      <c r="R14" s="722"/>
      <c r="S14" s="795">
        <f>IF($S$9&lt;&gt;0,VLOOKUP($S$9,ﾁｰﾑﾃﾞｰﾀ!$C$2:$M$64,10,FALSE),"")</f>
      </c>
      <c r="T14" s="796"/>
      <c r="U14" s="796"/>
      <c r="V14" s="796"/>
      <c r="W14" s="796"/>
      <c r="X14" s="797"/>
      <c r="Y14" s="392"/>
      <c r="Z14" s="392"/>
      <c r="AA14" s="392"/>
      <c r="AB14" s="491"/>
      <c r="AC14" s="491"/>
      <c r="AD14" s="491"/>
      <c r="AE14" s="491"/>
      <c r="AF14" s="491"/>
      <c r="AG14" s="491"/>
      <c r="AH14" s="393"/>
      <c r="AI14" s="393"/>
      <c r="AJ14" s="393"/>
      <c r="AK14" s="393"/>
      <c r="AL14" s="393"/>
      <c r="AM14" s="393"/>
      <c r="AN14" s="393"/>
      <c r="AO14" s="393"/>
      <c r="AP14" s="392"/>
      <c r="AQ14" s="693"/>
      <c r="AR14" s="491"/>
      <c r="AS14" s="491"/>
      <c r="AT14" s="608"/>
      <c r="AU14" s="608"/>
      <c r="AV14" s="491"/>
    </row>
    <row r="15" spans="1:48" ht="21.75" customHeight="1">
      <c r="A15" s="474">
        <f>VLOOKUP(B15,$AQ$7:$AU$12,5,FALSE)</f>
        <v>0</v>
      </c>
      <c r="B15" s="807" t="s">
        <v>1170</v>
      </c>
      <c r="C15" s="808"/>
      <c r="D15" s="808"/>
      <c r="E15" s="808"/>
      <c r="F15" s="808"/>
      <c r="G15" s="808"/>
      <c r="H15" s="808"/>
      <c r="I15" s="808"/>
      <c r="J15" s="808"/>
      <c r="K15" s="808"/>
      <c r="L15" s="809"/>
      <c r="M15" s="392"/>
      <c r="N15" s="739"/>
      <c r="O15" s="398">
        <v>7</v>
      </c>
      <c r="P15" s="722" t="s">
        <v>551</v>
      </c>
      <c r="Q15" s="722"/>
      <c r="R15" s="722"/>
      <c r="S15" s="768">
        <f>IF($S$9&lt;&gt;0,VLOOKUP($S$9,ﾁｰﾑﾃﾞｰﾀ!$C$2:$M$64,6,FALSE),"")</f>
      </c>
      <c r="T15" s="768"/>
      <c r="U15" s="768"/>
      <c r="V15" s="768"/>
      <c r="W15" s="768"/>
      <c r="X15" s="769"/>
      <c r="Y15" s="392"/>
      <c r="Z15" s="392"/>
      <c r="AA15" s="392"/>
      <c r="AB15" s="491" t="b">
        <f>ISBLANK(S15)</f>
        <v>0</v>
      </c>
      <c r="AC15" s="491"/>
      <c r="AD15" s="491"/>
      <c r="AE15" s="491"/>
      <c r="AF15" s="491"/>
      <c r="AG15" s="491"/>
      <c r="AH15" s="393"/>
      <c r="AI15" s="393"/>
      <c r="AJ15" s="393"/>
      <c r="AK15" s="393"/>
      <c r="AL15" s="393"/>
      <c r="AM15" s="393"/>
      <c r="AN15" s="393"/>
      <c r="AO15" s="393"/>
      <c r="AP15" s="392"/>
      <c r="AQ15" s="693"/>
      <c r="AR15" s="491"/>
      <c r="AS15" s="491"/>
      <c r="AT15" s="491"/>
      <c r="AU15" s="491"/>
      <c r="AV15" s="491"/>
    </row>
    <row r="16" spans="1:48" ht="21.75" customHeight="1" thickBot="1">
      <c r="A16" s="391"/>
      <c r="B16" s="810"/>
      <c r="C16" s="811"/>
      <c r="D16" s="811"/>
      <c r="E16" s="811"/>
      <c r="F16" s="811"/>
      <c r="G16" s="811"/>
      <c r="H16" s="811"/>
      <c r="I16" s="811"/>
      <c r="J16" s="811"/>
      <c r="K16" s="811"/>
      <c r="L16" s="812"/>
      <c r="M16" s="392"/>
      <c r="N16" s="739"/>
      <c r="O16" s="398">
        <v>8</v>
      </c>
      <c r="P16" s="722" t="s">
        <v>552</v>
      </c>
      <c r="Q16" s="722"/>
      <c r="R16" s="722"/>
      <c r="S16" s="768">
        <f>IF($S$9&lt;&gt;0,VLOOKUP($S$9,ﾁｰﾑﾃﾞｰﾀ!$C$2:$M$64,7,FALSE),"")</f>
      </c>
      <c r="T16" s="768"/>
      <c r="U16" s="768"/>
      <c r="V16" s="768"/>
      <c r="W16" s="768"/>
      <c r="X16" s="769"/>
      <c r="Y16" s="392"/>
      <c r="Z16" s="392"/>
      <c r="AA16" s="392"/>
      <c r="AB16" s="491" t="b">
        <f>ISBLANK(S16)</f>
        <v>0</v>
      </c>
      <c r="AC16" s="491"/>
      <c r="AD16" s="491"/>
      <c r="AE16" s="491"/>
      <c r="AF16" s="491"/>
      <c r="AG16" s="491"/>
      <c r="AH16" s="392"/>
      <c r="AI16" s="392"/>
      <c r="AJ16" s="392"/>
      <c r="AK16" s="392"/>
      <c r="AL16" s="392"/>
      <c r="AM16" s="392"/>
      <c r="AN16" s="392"/>
      <c r="AO16" s="392"/>
      <c r="AP16" s="392"/>
      <c r="AQ16" s="693"/>
      <c r="AR16" s="491"/>
      <c r="AS16" s="491"/>
      <c r="AT16" s="491"/>
      <c r="AU16" s="491"/>
      <c r="AV16" s="491"/>
    </row>
    <row r="17" spans="1:48" ht="21.75" customHeight="1" thickBot="1" thickTop="1">
      <c r="A17" s="391"/>
      <c r="B17" s="827" t="e">
        <f>VLOOKUP(B15,AQ8:AR12,2,FALSE)</f>
        <v>#N/A</v>
      </c>
      <c r="C17" s="827"/>
      <c r="D17" s="827"/>
      <c r="E17" s="828" t="e">
        <f>VLOOKUP(B15,AQ8:AS12,3,FALSE)</f>
        <v>#N/A</v>
      </c>
      <c r="F17" s="828"/>
      <c r="G17" s="828"/>
      <c r="H17" s="828"/>
      <c r="I17" s="829" t="e">
        <f>VLOOKUP(B15,AQ8:AT12,4,FALSE)</f>
        <v>#N/A</v>
      </c>
      <c r="J17" s="829"/>
      <c r="K17" s="829"/>
      <c r="L17" s="829"/>
      <c r="M17" s="392"/>
      <c r="N17" s="739"/>
      <c r="O17" s="398">
        <v>9</v>
      </c>
      <c r="P17" s="722" t="s">
        <v>882</v>
      </c>
      <c r="Q17" s="722"/>
      <c r="R17" s="722"/>
      <c r="S17" s="785"/>
      <c r="T17" s="786"/>
      <c r="U17" s="610" t="s">
        <v>1132</v>
      </c>
      <c r="V17" s="787"/>
      <c r="W17" s="787"/>
      <c r="X17" s="788"/>
      <c r="Y17" s="393"/>
      <c r="Z17" s="393"/>
      <c r="AA17" s="393"/>
      <c r="AB17" s="491" t="b">
        <f>ISBLANK(S17)</f>
        <v>1</v>
      </c>
      <c r="AC17" s="491" t="b">
        <f>ISBLANK(V17)</f>
        <v>1</v>
      </c>
      <c r="AD17" s="491"/>
      <c r="AE17" s="492" t="s">
        <v>553</v>
      </c>
      <c r="AF17" s="491"/>
      <c r="AG17" s="491"/>
      <c r="AH17" s="393"/>
      <c r="AI17" s="393"/>
      <c r="AJ17" s="393"/>
      <c r="AK17" s="393"/>
      <c r="AL17" s="393"/>
      <c r="AM17" s="393"/>
      <c r="AN17" s="393"/>
      <c r="AO17" s="393"/>
      <c r="AP17" s="393"/>
      <c r="AQ17" s="693"/>
      <c r="AR17" s="491"/>
      <c r="AS17" s="491"/>
      <c r="AT17" s="491"/>
      <c r="AU17" s="491"/>
      <c r="AV17" s="491"/>
    </row>
    <row r="18" spans="1:48" ht="21.75" customHeight="1" thickBot="1" thickTop="1">
      <c r="A18" s="391"/>
      <c r="B18" s="760" t="s">
        <v>856</v>
      </c>
      <c r="C18" s="761"/>
      <c r="D18" s="761" t="s">
        <v>1097</v>
      </c>
      <c r="E18" s="761"/>
      <c r="F18" s="761"/>
      <c r="G18" s="761"/>
      <c r="H18" s="761"/>
      <c r="I18" s="761"/>
      <c r="J18" s="761"/>
      <c r="K18" s="761"/>
      <c r="L18" s="777"/>
      <c r="M18" s="392"/>
      <c r="N18" s="791"/>
      <c r="O18" s="399">
        <v>10</v>
      </c>
      <c r="P18" s="792" t="s">
        <v>588</v>
      </c>
      <c r="Q18" s="793"/>
      <c r="R18" s="794"/>
      <c r="S18" s="389" t="s">
        <v>594</v>
      </c>
      <c r="T18" s="789"/>
      <c r="U18" s="789"/>
      <c r="V18" s="389" t="s">
        <v>606</v>
      </c>
      <c r="W18" s="789"/>
      <c r="X18" s="790"/>
      <c r="Y18" s="392"/>
      <c r="Z18" s="392"/>
      <c r="AA18" s="392"/>
      <c r="AB18" s="491" t="b">
        <f>ISBLANK(T18)</f>
        <v>1</v>
      </c>
      <c r="AC18" s="491" t="b">
        <f>ISBLANK(W18)</f>
        <v>1</v>
      </c>
      <c r="AD18" s="491"/>
      <c r="AE18" s="492" t="s">
        <v>554</v>
      </c>
      <c r="AF18" s="491"/>
      <c r="AG18" s="491"/>
      <c r="AH18" s="393"/>
      <c r="AI18" s="393"/>
      <c r="AJ18" s="393"/>
      <c r="AK18" s="393"/>
      <c r="AL18" s="393"/>
      <c r="AM18" s="393"/>
      <c r="AN18" s="393"/>
      <c r="AO18" s="393"/>
      <c r="AP18" s="393"/>
      <c r="AQ18" s="693"/>
      <c r="AR18" s="491"/>
      <c r="AS18" s="491"/>
      <c r="AT18" s="491"/>
      <c r="AU18" s="491"/>
      <c r="AV18" s="491"/>
    </row>
    <row r="19" spans="1:48" ht="21.75" customHeight="1" thickTop="1">
      <c r="A19" s="391"/>
      <c r="B19" s="762"/>
      <c r="C19" s="763"/>
      <c r="D19" s="763"/>
      <c r="E19" s="763"/>
      <c r="F19" s="763"/>
      <c r="G19" s="763"/>
      <c r="H19" s="763"/>
      <c r="I19" s="763"/>
      <c r="J19" s="763"/>
      <c r="K19" s="763"/>
      <c r="L19" s="778"/>
      <c r="M19" s="392"/>
      <c r="N19" s="738" t="s">
        <v>885</v>
      </c>
      <c r="O19" s="766" t="s">
        <v>585</v>
      </c>
      <c r="P19" s="766"/>
      <c r="Q19" s="766"/>
      <c r="R19" s="766"/>
      <c r="S19" s="741" t="s">
        <v>586</v>
      </c>
      <c r="T19" s="741"/>
      <c r="U19" s="741"/>
      <c r="V19" s="741" t="s">
        <v>883</v>
      </c>
      <c r="W19" s="741"/>
      <c r="X19" s="775"/>
      <c r="Y19" s="392"/>
      <c r="Z19" s="392"/>
      <c r="AA19" s="392"/>
      <c r="AB19" s="491"/>
      <c r="AC19" s="491"/>
      <c r="AD19" s="491"/>
      <c r="AE19" s="492" t="s">
        <v>555</v>
      </c>
      <c r="AF19" s="491"/>
      <c r="AG19" s="491"/>
      <c r="AH19" s="393"/>
      <c r="AI19" s="393"/>
      <c r="AJ19" s="393"/>
      <c r="AK19" s="393"/>
      <c r="AL19" s="393"/>
      <c r="AM19" s="393"/>
      <c r="AN19" s="393"/>
      <c r="AO19" s="393"/>
      <c r="AP19" s="393"/>
      <c r="AQ19" s="693"/>
      <c r="AR19" s="491"/>
      <c r="AS19" s="491"/>
      <c r="AT19" s="491"/>
      <c r="AU19" s="491"/>
      <c r="AV19" s="491"/>
    </row>
    <row r="20" spans="1:48" ht="21.75" customHeight="1">
      <c r="A20" s="391"/>
      <c r="B20" s="745" t="s">
        <v>920</v>
      </c>
      <c r="C20" s="746"/>
      <c r="D20" s="846" t="s">
        <v>915</v>
      </c>
      <c r="E20" s="847"/>
      <c r="F20" s="848"/>
      <c r="G20" s="833" t="s">
        <v>1090</v>
      </c>
      <c r="H20" s="833"/>
      <c r="I20" s="833"/>
      <c r="J20" s="833"/>
      <c r="K20" s="833"/>
      <c r="L20" s="834"/>
      <c r="M20" s="392"/>
      <c r="N20" s="739"/>
      <c r="O20" s="398">
        <v>11</v>
      </c>
      <c r="P20" s="722" t="s">
        <v>595</v>
      </c>
      <c r="Q20" s="722"/>
      <c r="R20" s="722"/>
      <c r="S20" s="721"/>
      <c r="T20" s="721"/>
      <c r="U20" s="721"/>
      <c r="V20" s="734"/>
      <c r="W20" s="734"/>
      <c r="X20" s="735"/>
      <c r="Y20" s="392"/>
      <c r="Z20" s="392"/>
      <c r="AA20" s="392"/>
      <c r="AB20" s="491" t="b">
        <f>ISBLANK(S20)</f>
        <v>1</v>
      </c>
      <c r="AC20" s="491" t="b">
        <f>ISBLANK(V20)</f>
        <v>1</v>
      </c>
      <c r="AD20" s="491"/>
      <c r="AE20" s="492" t="s">
        <v>556</v>
      </c>
      <c r="AF20" s="491"/>
      <c r="AG20" s="491"/>
      <c r="AH20" s="392"/>
      <c r="AI20" s="392"/>
      <c r="AJ20" s="392"/>
      <c r="AK20" s="392"/>
      <c r="AL20" s="392"/>
      <c r="AM20" s="392"/>
      <c r="AN20" s="392"/>
      <c r="AO20" s="392"/>
      <c r="AP20" s="392"/>
      <c r="AQ20" s="491"/>
      <c r="AR20" s="491"/>
      <c r="AS20" s="491"/>
      <c r="AT20" s="491"/>
      <c r="AU20" s="491"/>
      <c r="AV20" s="491"/>
    </row>
    <row r="21" spans="1:48" ht="21.75" customHeight="1">
      <c r="A21" s="391"/>
      <c r="B21" s="745" t="s">
        <v>921</v>
      </c>
      <c r="C21" s="746"/>
      <c r="D21" s="846" t="s">
        <v>916</v>
      </c>
      <c r="E21" s="847"/>
      <c r="F21" s="848"/>
      <c r="G21" s="833" t="s">
        <v>857</v>
      </c>
      <c r="H21" s="833"/>
      <c r="I21" s="833"/>
      <c r="J21" s="833"/>
      <c r="K21" s="833"/>
      <c r="L21" s="834"/>
      <c r="M21" s="392"/>
      <c r="N21" s="739"/>
      <c r="O21" s="398">
        <v>12</v>
      </c>
      <c r="P21" s="722" t="s">
        <v>138</v>
      </c>
      <c r="Q21" s="722"/>
      <c r="R21" s="722"/>
      <c r="S21" s="721"/>
      <c r="T21" s="721"/>
      <c r="U21" s="721"/>
      <c r="V21" s="734"/>
      <c r="W21" s="734"/>
      <c r="X21" s="735"/>
      <c r="Y21" s="392"/>
      <c r="Z21" s="392"/>
      <c r="AA21" s="392"/>
      <c r="AB21" s="491" t="b">
        <f>ISBLANK(S21)</f>
        <v>1</v>
      </c>
      <c r="AC21" s="491" t="b">
        <f>ISBLANK(V21)</f>
        <v>1</v>
      </c>
      <c r="AD21" s="491"/>
      <c r="AE21" s="492" t="s">
        <v>557</v>
      </c>
      <c r="AF21" s="491"/>
      <c r="AG21" s="491"/>
      <c r="AH21" s="392"/>
      <c r="AI21" s="392"/>
      <c r="AJ21" s="392"/>
      <c r="AK21" s="392"/>
      <c r="AL21" s="392"/>
      <c r="AM21" s="392"/>
      <c r="AN21" s="392"/>
      <c r="AO21" s="392"/>
      <c r="AP21" s="392"/>
      <c r="AQ21" s="491"/>
      <c r="AR21" s="491"/>
      <c r="AS21" s="491"/>
      <c r="AT21" s="491"/>
      <c r="AU21" s="491"/>
      <c r="AV21" s="491"/>
    </row>
    <row r="22" spans="1:48" ht="21.75" customHeight="1">
      <c r="A22" s="391"/>
      <c r="B22" s="745" t="s">
        <v>922</v>
      </c>
      <c r="C22" s="746"/>
      <c r="D22" s="846" t="s">
        <v>917</v>
      </c>
      <c r="E22" s="847"/>
      <c r="F22" s="848"/>
      <c r="G22" s="835" t="s">
        <v>914</v>
      </c>
      <c r="H22" s="835"/>
      <c r="I22" s="835"/>
      <c r="J22" s="835"/>
      <c r="K22" s="835"/>
      <c r="L22" s="836"/>
      <c r="M22" s="392"/>
      <c r="N22" s="739"/>
      <c r="O22" s="398">
        <v>13</v>
      </c>
      <c r="P22" s="722" t="s">
        <v>878</v>
      </c>
      <c r="Q22" s="722"/>
      <c r="R22" s="722"/>
      <c r="S22" s="721"/>
      <c r="T22" s="721"/>
      <c r="U22" s="721"/>
      <c r="V22" s="734"/>
      <c r="W22" s="734"/>
      <c r="X22" s="735"/>
      <c r="Y22" s="392"/>
      <c r="Z22" s="392"/>
      <c r="AA22" s="392"/>
      <c r="AB22" s="491" t="b">
        <f>ISBLANK(S22)</f>
        <v>1</v>
      </c>
      <c r="AC22" s="491" t="b">
        <f>ISBLANK(V22)</f>
        <v>1</v>
      </c>
      <c r="AD22" s="491"/>
      <c r="AE22" s="492" t="s">
        <v>558</v>
      </c>
      <c r="AF22" s="491"/>
      <c r="AG22" s="491"/>
      <c r="AH22" s="392"/>
      <c r="AI22" s="392"/>
      <c r="AJ22" s="392"/>
      <c r="AK22" s="392"/>
      <c r="AL22" s="392"/>
      <c r="AM22" s="392"/>
      <c r="AN22" s="392"/>
      <c r="AO22" s="392"/>
      <c r="AP22" s="392"/>
      <c r="AQ22" s="491"/>
      <c r="AR22" s="491"/>
      <c r="AS22" s="491"/>
      <c r="AT22" s="491"/>
      <c r="AU22" s="491"/>
      <c r="AV22" s="491"/>
    </row>
    <row r="23" spans="1:48" ht="21.75" customHeight="1">
      <c r="A23" s="391"/>
      <c r="B23" s="745" t="s">
        <v>923</v>
      </c>
      <c r="C23" s="746"/>
      <c r="D23" s="846" t="s">
        <v>918</v>
      </c>
      <c r="E23" s="847"/>
      <c r="F23" s="848"/>
      <c r="G23" s="833" t="s">
        <v>967</v>
      </c>
      <c r="H23" s="833"/>
      <c r="I23" s="833"/>
      <c r="J23" s="833"/>
      <c r="K23" s="833"/>
      <c r="L23" s="834"/>
      <c r="M23" s="392"/>
      <c r="N23" s="739"/>
      <c r="O23" s="398">
        <v>14</v>
      </c>
      <c r="P23" s="722" t="s">
        <v>879</v>
      </c>
      <c r="Q23" s="722"/>
      <c r="R23" s="722"/>
      <c r="S23" s="721"/>
      <c r="T23" s="721"/>
      <c r="U23" s="721"/>
      <c r="V23" s="734"/>
      <c r="W23" s="734"/>
      <c r="X23" s="735"/>
      <c r="Y23" s="392"/>
      <c r="Z23" s="392"/>
      <c r="AA23" s="392"/>
      <c r="AB23" s="491" t="b">
        <f>ISBLANK(S23)</f>
        <v>1</v>
      </c>
      <c r="AC23" s="491" t="b">
        <f>ISBLANK(V23)</f>
        <v>1</v>
      </c>
      <c r="AD23" s="491"/>
      <c r="AE23" s="492" t="s">
        <v>559</v>
      </c>
      <c r="AF23" s="491"/>
      <c r="AG23" s="491"/>
      <c r="AH23" s="392"/>
      <c r="AI23" s="392"/>
      <c r="AJ23" s="392"/>
      <c r="AK23" s="392"/>
      <c r="AL23" s="392"/>
      <c r="AM23" s="392"/>
      <c r="AN23" s="392"/>
      <c r="AO23" s="392"/>
      <c r="AP23" s="392"/>
      <c r="AQ23" s="491"/>
      <c r="AR23" s="491"/>
      <c r="AS23" s="491"/>
      <c r="AT23" s="491"/>
      <c r="AU23" s="491"/>
      <c r="AV23" s="491"/>
    </row>
    <row r="24" spans="1:48" ht="21.75" customHeight="1" thickBot="1">
      <c r="A24" s="391"/>
      <c r="B24" s="745" t="s">
        <v>924</v>
      </c>
      <c r="C24" s="746"/>
      <c r="D24" s="846" t="s">
        <v>918</v>
      </c>
      <c r="E24" s="847"/>
      <c r="F24" s="848"/>
      <c r="G24" s="750" t="s">
        <v>646</v>
      </c>
      <c r="H24" s="750"/>
      <c r="I24" s="750"/>
      <c r="J24" s="750"/>
      <c r="K24" s="750"/>
      <c r="L24" s="751"/>
      <c r="M24" s="392"/>
      <c r="N24" s="740"/>
      <c r="O24" s="400">
        <v>15</v>
      </c>
      <c r="P24" s="765" t="s">
        <v>880</v>
      </c>
      <c r="Q24" s="765"/>
      <c r="R24" s="765"/>
      <c r="S24" s="736"/>
      <c r="T24" s="736"/>
      <c r="U24" s="736"/>
      <c r="V24" s="736"/>
      <c r="W24" s="736"/>
      <c r="X24" s="737"/>
      <c r="Y24" s="392"/>
      <c r="Z24" s="392"/>
      <c r="AA24" s="392"/>
      <c r="AB24" s="491" t="b">
        <f>ISBLANK(S24)</f>
        <v>1</v>
      </c>
      <c r="AC24" s="491" t="b">
        <f>ISBLANK(V24)</f>
        <v>1</v>
      </c>
      <c r="AD24" s="491"/>
      <c r="AE24" s="491"/>
      <c r="AF24" s="491"/>
      <c r="AG24" s="491"/>
      <c r="AH24" s="392"/>
      <c r="AI24" s="392"/>
      <c r="AJ24" s="392"/>
      <c r="AK24" s="392"/>
      <c r="AL24" s="392"/>
      <c r="AM24" s="392"/>
      <c r="AN24" s="392"/>
      <c r="AO24" s="392"/>
      <c r="AP24" s="392"/>
      <c r="AQ24" s="491"/>
      <c r="AR24" s="491"/>
      <c r="AS24" s="491"/>
      <c r="AT24" s="491"/>
      <c r="AU24" s="491"/>
      <c r="AV24" s="491"/>
    </row>
    <row r="25" spans="1:48" ht="21.75" customHeight="1" thickTop="1">
      <c r="A25" s="391"/>
      <c r="B25" s="745" t="s">
        <v>925</v>
      </c>
      <c r="C25" s="746"/>
      <c r="D25" s="846" t="s">
        <v>919</v>
      </c>
      <c r="E25" s="847"/>
      <c r="F25" s="848"/>
      <c r="G25" s="750" t="s">
        <v>742</v>
      </c>
      <c r="H25" s="750"/>
      <c r="I25" s="750"/>
      <c r="J25" s="750"/>
      <c r="K25" s="750"/>
      <c r="L25" s="751"/>
      <c r="M25" s="392"/>
      <c r="N25" s="742" t="s">
        <v>591</v>
      </c>
      <c r="O25" s="747"/>
      <c r="P25" s="747"/>
      <c r="Q25" s="747"/>
      <c r="R25" s="747"/>
      <c r="S25" s="758" t="s">
        <v>586</v>
      </c>
      <c r="T25" s="758"/>
      <c r="U25" s="758" t="s">
        <v>587</v>
      </c>
      <c r="V25" s="758"/>
      <c r="W25" s="758" t="s">
        <v>589</v>
      </c>
      <c r="X25" s="764"/>
      <c r="Y25" s="392"/>
      <c r="Z25" s="392"/>
      <c r="AA25" s="392"/>
      <c r="AB25" s="491"/>
      <c r="AC25" s="491"/>
      <c r="AD25" s="491"/>
      <c r="AE25" s="491"/>
      <c r="AF25" s="491"/>
      <c r="AG25" s="491"/>
      <c r="AH25" s="392"/>
      <c r="AI25" s="392"/>
      <c r="AJ25" s="392"/>
      <c r="AK25" s="392"/>
      <c r="AL25" s="392"/>
      <c r="AM25" s="392"/>
      <c r="AN25" s="392"/>
      <c r="AO25" s="392"/>
      <c r="AP25" s="392"/>
      <c r="AQ25" s="491"/>
      <c r="AR25" s="491"/>
      <c r="AS25" s="491"/>
      <c r="AT25" s="491"/>
      <c r="AU25" s="491"/>
      <c r="AV25" s="491"/>
    </row>
    <row r="26" spans="1:48" ht="21.75" customHeight="1">
      <c r="A26" s="391"/>
      <c r="B26" s="745" t="s">
        <v>926</v>
      </c>
      <c r="C26" s="746"/>
      <c r="D26" s="846" t="s">
        <v>919</v>
      </c>
      <c r="E26" s="847"/>
      <c r="F26" s="848"/>
      <c r="G26" s="750" t="s">
        <v>46</v>
      </c>
      <c r="H26" s="750"/>
      <c r="I26" s="750"/>
      <c r="J26" s="750"/>
      <c r="K26" s="750"/>
      <c r="L26" s="751"/>
      <c r="M26" s="392"/>
      <c r="N26" s="743"/>
      <c r="O26" s="401">
        <v>16</v>
      </c>
      <c r="P26" s="731" t="s">
        <v>590</v>
      </c>
      <c r="Q26" s="731"/>
      <c r="R26" s="731"/>
      <c r="S26" s="732"/>
      <c r="T26" s="732"/>
      <c r="U26" s="732"/>
      <c r="V26" s="732"/>
      <c r="W26" s="756"/>
      <c r="X26" s="757"/>
      <c r="Y26" s="392"/>
      <c r="Z26" s="392"/>
      <c r="AA26" s="392"/>
      <c r="AB26" s="491" t="b">
        <f>ISBLANK(S26)</f>
        <v>1</v>
      </c>
      <c r="AC26" s="491" t="b">
        <f>ISBLANK(U26)</f>
        <v>1</v>
      </c>
      <c r="AD26" s="491" t="b">
        <f>ISBLANK(W26)</f>
        <v>1</v>
      </c>
      <c r="AE26" s="491"/>
      <c r="AF26" s="491"/>
      <c r="AG26" s="491"/>
      <c r="AH26" s="392"/>
      <c r="AI26" s="392"/>
      <c r="AJ26" s="392"/>
      <c r="AK26" s="392"/>
      <c r="AL26" s="392"/>
      <c r="AM26" s="392"/>
      <c r="AN26" s="392"/>
      <c r="AO26" s="392"/>
      <c r="AP26" s="392"/>
      <c r="AQ26" s="491"/>
      <c r="AR26" s="491"/>
      <c r="AS26" s="491"/>
      <c r="AT26" s="491"/>
      <c r="AU26" s="491"/>
      <c r="AV26" s="491"/>
    </row>
    <row r="27" spans="1:48" ht="21.75" customHeight="1">
      <c r="A27" s="391"/>
      <c r="B27" s="748" t="s">
        <v>927</v>
      </c>
      <c r="C27" s="749"/>
      <c r="D27" s="830" t="s">
        <v>919</v>
      </c>
      <c r="E27" s="831"/>
      <c r="F27" s="832"/>
      <c r="G27" s="837" t="s">
        <v>51</v>
      </c>
      <c r="H27" s="837"/>
      <c r="I27" s="837"/>
      <c r="J27" s="837"/>
      <c r="K27" s="837"/>
      <c r="L27" s="838"/>
      <c r="M27" s="392"/>
      <c r="N27" s="743"/>
      <c r="O27" s="401">
        <v>17</v>
      </c>
      <c r="P27" s="731" t="s">
        <v>596</v>
      </c>
      <c r="Q27" s="731"/>
      <c r="R27" s="731"/>
      <c r="S27" s="732"/>
      <c r="T27" s="732"/>
      <c r="U27" s="732"/>
      <c r="V27" s="732"/>
      <c r="W27" s="756"/>
      <c r="X27" s="757"/>
      <c r="Y27" s="392"/>
      <c r="Z27" s="392"/>
      <c r="AA27" s="392"/>
      <c r="AB27" s="491" t="b">
        <f>ISBLANK(S27)</f>
        <v>1</v>
      </c>
      <c r="AC27" s="491" t="b">
        <f>ISBLANK(U27)</f>
        <v>1</v>
      </c>
      <c r="AD27" s="491" t="b">
        <f>ISBLANK(W27)</f>
        <v>1</v>
      </c>
      <c r="AE27" s="491"/>
      <c r="AF27" s="491" t="b">
        <f>ISBLANK(W32)</f>
        <v>1</v>
      </c>
      <c r="AG27" s="491" t="b">
        <f>ISBLANK(X32)</f>
        <v>1</v>
      </c>
      <c r="AH27" s="392"/>
      <c r="AI27" s="392"/>
      <c r="AJ27" s="392"/>
      <c r="AK27" s="392"/>
      <c r="AL27" s="392"/>
      <c r="AM27" s="392"/>
      <c r="AN27" s="392"/>
      <c r="AO27" s="392"/>
      <c r="AP27" s="392"/>
      <c r="AQ27" s="491"/>
      <c r="AR27" s="491"/>
      <c r="AS27" s="491"/>
      <c r="AT27" s="491"/>
      <c r="AU27" s="491"/>
      <c r="AV27" s="491"/>
    </row>
    <row r="28" spans="1:48" ht="21.75" customHeight="1">
      <c r="A28" s="391"/>
      <c r="B28" s="849" t="s">
        <v>929</v>
      </c>
      <c r="C28" s="850"/>
      <c r="D28" s="723" t="s">
        <v>930</v>
      </c>
      <c r="E28" s="724"/>
      <c r="F28" s="725"/>
      <c r="G28" s="726" t="s">
        <v>928</v>
      </c>
      <c r="H28" s="726"/>
      <c r="I28" s="726"/>
      <c r="J28" s="726"/>
      <c r="K28" s="726"/>
      <c r="L28" s="727"/>
      <c r="M28" s="392"/>
      <c r="N28" s="743"/>
      <c r="O28" s="401">
        <v>18</v>
      </c>
      <c r="P28" s="731" t="s">
        <v>944</v>
      </c>
      <c r="Q28" s="731"/>
      <c r="R28" s="731"/>
      <c r="S28" s="732"/>
      <c r="T28" s="732"/>
      <c r="U28" s="732"/>
      <c r="V28" s="732"/>
      <c r="W28" s="752"/>
      <c r="X28" s="753"/>
      <c r="Y28" s="392"/>
      <c r="Z28" s="392"/>
      <c r="AA28" s="392"/>
      <c r="AB28" s="491" t="b">
        <f>ISBLANK(S28)</f>
        <v>1</v>
      </c>
      <c r="AC28" s="491" t="b">
        <f>ISBLANK(U28)</f>
        <v>1</v>
      </c>
      <c r="AD28" s="491" t="b">
        <f>ISBLANK(W28)</f>
        <v>1</v>
      </c>
      <c r="AE28" s="491"/>
      <c r="AF28" s="491" t="b">
        <f>ISBLANK(W33)</f>
        <v>1</v>
      </c>
      <c r="AG28" s="491" t="b">
        <f>ISBLANK(X33)</f>
        <v>1</v>
      </c>
      <c r="AH28" s="392"/>
      <c r="AI28" s="392"/>
      <c r="AJ28" s="392"/>
      <c r="AK28" s="392"/>
      <c r="AL28" s="392"/>
      <c r="AM28" s="392"/>
      <c r="AN28" s="392"/>
      <c r="AO28" s="392"/>
      <c r="AP28" s="392"/>
      <c r="AQ28" s="491"/>
      <c r="AR28" s="491"/>
      <c r="AS28" s="491"/>
      <c r="AT28" s="491"/>
      <c r="AU28" s="491"/>
      <c r="AV28" s="491"/>
    </row>
    <row r="29" spans="1:48" ht="21.75" customHeight="1" thickBot="1">
      <c r="A29" s="391"/>
      <c r="B29" s="839" t="s">
        <v>1085</v>
      </c>
      <c r="C29" s="840"/>
      <c r="D29" s="841" t="s">
        <v>1086</v>
      </c>
      <c r="E29" s="842"/>
      <c r="F29" s="843"/>
      <c r="G29" s="844" t="s">
        <v>1087</v>
      </c>
      <c r="H29" s="844"/>
      <c r="I29" s="844"/>
      <c r="J29" s="844"/>
      <c r="K29" s="844"/>
      <c r="L29" s="845"/>
      <c r="M29" s="392"/>
      <c r="N29" s="744"/>
      <c r="O29" s="402">
        <v>19</v>
      </c>
      <c r="P29" s="733" t="s">
        <v>945</v>
      </c>
      <c r="Q29" s="733"/>
      <c r="R29" s="733"/>
      <c r="S29" s="759"/>
      <c r="T29" s="759"/>
      <c r="U29" s="759"/>
      <c r="V29" s="759"/>
      <c r="W29" s="754"/>
      <c r="X29" s="755"/>
      <c r="Y29" s="392"/>
      <c r="Z29" s="392"/>
      <c r="AA29" s="392"/>
      <c r="AB29" s="491" t="b">
        <f>ISBLANK(S29)</f>
        <v>1</v>
      </c>
      <c r="AC29" s="491" t="b">
        <f>ISBLANK(U29)</f>
        <v>1</v>
      </c>
      <c r="AD29" s="491" t="b">
        <f>ISBLANK(W29)</f>
        <v>1</v>
      </c>
      <c r="AE29" s="491"/>
      <c r="AF29" s="491"/>
      <c r="AG29" s="491"/>
      <c r="AH29" s="392"/>
      <c r="AI29" s="392"/>
      <c r="AJ29" s="392"/>
      <c r="AK29" s="392"/>
      <c r="AL29" s="392"/>
      <c r="AM29" s="392"/>
      <c r="AN29" s="392"/>
      <c r="AO29" s="392"/>
      <c r="AP29" s="392"/>
      <c r="AQ29" s="491"/>
      <c r="AR29" s="491"/>
      <c r="AS29" s="491"/>
      <c r="AT29" s="491"/>
      <c r="AU29" s="491"/>
      <c r="AV29" s="491"/>
    </row>
    <row r="30" spans="1:48" ht="21.75" customHeight="1" thickTop="1">
      <c r="A30" s="391"/>
      <c r="B30" s="393"/>
      <c r="C30" s="393"/>
      <c r="D30" s="393"/>
      <c r="E30" s="393"/>
      <c r="F30" s="393"/>
      <c r="G30" s="393"/>
      <c r="H30" s="393"/>
      <c r="I30" s="393"/>
      <c r="J30" s="393"/>
      <c r="K30" s="393"/>
      <c r="L30" s="393"/>
      <c r="M30" s="392"/>
      <c r="N30" s="728" t="s">
        <v>863</v>
      </c>
      <c r="O30" s="411"/>
      <c r="P30" s="410"/>
      <c r="Q30" s="409"/>
      <c r="R30" s="408" t="s">
        <v>592</v>
      </c>
      <c r="S30" s="715" t="s">
        <v>141</v>
      </c>
      <c r="T30" s="715"/>
      <c r="U30" s="715" t="s">
        <v>142</v>
      </c>
      <c r="V30" s="715"/>
      <c r="W30" s="715" t="s">
        <v>143</v>
      </c>
      <c r="X30" s="716"/>
      <c r="Y30" s="392"/>
      <c r="Z30" s="392"/>
      <c r="AA30" s="392"/>
      <c r="AB30" s="491"/>
      <c r="AC30" s="491"/>
      <c r="AD30" s="491"/>
      <c r="AE30" s="491"/>
      <c r="AF30" s="491"/>
      <c r="AG30" s="491"/>
      <c r="AH30" s="392"/>
      <c r="AI30" s="392"/>
      <c r="AJ30" s="392"/>
      <c r="AK30" s="392"/>
      <c r="AL30" s="392"/>
      <c r="AM30" s="392"/>
      <c r="AN30" s="392"/>
      <c r="AO30" s="392"/>
      <c r="AP30" s="392"/>
      <c r="AQ30" s="491"/>
      <c r="AR30" s="491"/>
      <c r="AS30" s="491"/>
      <c r="AT30" s="491"/>
      <c r="AU30" s="491"/>
      <c r="AV30" s="491"/>
    </row>
    <row r="31" spans="1:48" ht="21.75" customHeight="1">
      <c r="A31" s="391"/>
      <c r="B31" s="393"/>
      <c r="C31" s="393"/>
      <c r="D31" s="393"/>
      <c r="E31" s="393"/>
      <c r="F31" s="393"/>
      <c r="G31" s="393"/>
      <c r="H31" s="393"/>
      <c r="I31" s="393"/>
      <c r="J31" s="393"/>
      <c r="K31" s="393"/>
      <c r="L31" s="393"/>
      <c r="M31" s="392"/>
      <c r="N31" s="729"/>
      <c r="O31" s="412"/>
      <c r="P31" s="717" t="s">
        <v>593</v>
      </c>
      <c r="Q31" s="718"/>
      <c r="R31" s="407"/>
      <c r="S31" s="403" t="s">
        <v>139</v>
      </c>
      <c r="T31" s="403" t="s">
        <v>140</v>
      </c>
      <c r="U31" s="403" t="s">
        <v>139</v>
      </c>
      <c r="V31" s="403" t="s">
        <v>140</v>
      </c>
      <c r="W31" s="403" t="s">
        <v>139</v>
      </c>
      <c r="X31" s="404" t="s">
        <v>140</v>
      </c>
      <c r="Y31" s="392"/>
      <c r="Z31" s="392"/>
      <c r="AA31" s="392"/>
      <c r="AB31" s="491"/>
      <c r="AC31" s="491"/>
      <c r="AD31" s="491"/>
      <c r="AE31" s="491"/>
      <c r="AF31" s="491"/>
      <c r="AG31" s="491"/>
      <c r="AH31" s="392"/>
      <c r="AI31" s="392"/>
      <c r="AJ31" s="392"/>
      <c r="AK31" s="392"/>
      <c r="AL31" s="392"/>
      <c r="AM31" s="392"/>
      <c r="AN31" s="392"/>
      <c r="AO31" s="392"/>
      <c r="AP31" s="392"/>
      <c r="AQ31" s="491"/>
      <c r="AR31" s="491"/>
      <c r="AS31" s="491"/>
      <c r="AT31" s="491"/>
      <c r="AU31" s="491"/>
      <c r="AV31" s="491"/>
    </row>
    <row r="32" spans="1:48" ht="21.75" customHeight="1">
      <c r="A32" s="391"/>
      <c r="B32" s="393"/>
      <c r="C32" s="393"/>
      <c r="D32" s="393"/>
      <c r="E32" s="393"/>
      <c r="F32" s="393"/>
      <c r="G32" s="393"/>
      <c r="H32" s="393"/>
      <c r="I32" s="393"/>
      <c r="J32" s="393"/>
      <c r="K32" s="393"/>
      <c r="L32" s="393"/>
      <c r="M32" s="392"/>
      <c r="N32" s="729"/>
      <c r="O32" s="398">
        <v>20</v>
      </c>
      <c r="P32" s="719" t="s">
        <v>1101</v>
      </c>
      <c r="Q32" s="719"/>
      <c r="R32" s="719"/>
      <c r="S32" s="712"/>
      <c r="T32" s="712"/>
      <c r="U32" s="712"/>
      <c r="V32" s="712"/>
      <c r="W32" s="405"/>
      <c r="X32" s="406"/>
      <c r="Y32" s="392"/>
      <c r="Z32" s="392"/>
      <c r="AA32" s="392"/>
      <c r="AB32" s="491" t="b">
        <f aca="true" t="shared" si="0" ref="AB32:AG33">ISBLANK(S32)</f>
        <v>1</v>
      </c>
      <c r="AC32" s="491" t="b">
        <f t="shared" si="0"/>
        <v>1</v>
      </c>
      <c r="AD32" s="491" t="b">
        <f t="shared" si="0"/>
        <v>1</v>
      </c>
      <c r="AE32" s="491" t="b">
        <f t="shared" si="0"/>
        <v>1</v>
      </c>
      <c r="AF32" s="491" t="b">
        <f t="shared" si="0"/>
        <v>1</v>
      </c>
      <c r="AG32" s="491" t="b">
        <f t="shared" si="0"/>
        <v>1</v>
      </c>
      <c r="AH32" s="392"/>
      <c r="AI32" s="392"/>
      <c r="AJ32" s="392"/>
      <c r="AK32" s="392"/>
      <c r="AL32" s="392"/>
      <c r="AM32" s="392"/>
      <c r="AN32" s="392"/>
      <c r="AO32" s="392"/>
      <c r="AP32" s="392"/>
      <c r="AQ32" s="491"/>
      <c r="AR32" s="491"/>
      <c r="AS32" s="491"/>
      <c r="AT32" s="491"/>
      <c r="AU32" s="491"/>
      <c r="AV32" s="491"/>
    </row>
    <row r="33" spans="1:48" ht="21.75" customHeight="1" thickBot="1">
      <c r="A33" s="391"/>
      <c r="B33" s="393"/>
      <c r="C33" s="393"/>
      <c r="D33" s="393"/>
      <c r="E33" s="393"/>
      <c r="F33" s="393"/>
      <c r="G33" s="393"/>
      <c r="H33" s="393"/>
      <c r="I33" s="393"/>
      <c r="J33" s="393"/>
      <c r="K33" s="393"/>
      <c r="L33" s="393"/>
      <c r="M33" s="392"/>
      <c r="N33" s="730"/>
      <c r="O33" s="399">
        <v>21</v>
      </c>
      <c r="P33" s="720" t="s">
        <v>1100</v>
      </c>
      <c r="Q33" s="720"/>
      <c r="R33" s="720"/>
      <c r="S33" s="713"/>
      <c r="T33" s="713"/>
      <c r="U33" s="713"/>
      <c r="V33" s="713"/>
      <c r="W33" s="707"/>
      <c r="X33" s="708"/>
      <c r="Y33" s="392"/>
      <c r="Z33" s="392"/>
      <c r="AA33" s="392"/>
      <c r="AB33" s="491" t="b">
        <f t="shared" si="0"/>
        <v>1</v>
      </c>
      <c r="AC33" s="491" t="b">
        <f t="shared" si="0"/>
        <v>1</v>
      </c>
      <c r="AD33" s="491" t="b">
        <f t="shared" si="0"/>
        <v>1</v>
      </c>
      <c r="AE33" s="491" t="b">
        <f t="shared" si="0"/>
        <v>1</v>
      </c>
      <c r="AF33" s="491" t="b">
        <f t="shared" si="0"/>
        <v>1</v>
      </c>
      <c r="AG33" s="491" t="b">
        <f t="shared" si="0"/>
        <v>1</v>
      </c>
      <c r="AH33" s="392"/>
      <c r="AI33" s="392"/>
      <c r="AJ33" s="392"/>
      <c r="AK33" s="392"/>
      <c r="AL33" s="392"/>
      <c r="AM33" s="392"/>
      <c r="AN33" s="392"/>
      <c r="AO33" s="392"/>
      <c r="AP33" s="392"/>
      <c r="AQ33" s="491"/>
      <c r="AR33" s="491"/>
      <c r="AS33" s="491"/>
      <c r="AT33" s="491"/>
      <c r="AU33" s="491"/>
      <c r="AV33" s="491"/>
    </row>
    <row r="34" spans="1:48" ht="15" thickTop="1">
      <c r="A34" s="391"/>
      <c r="B34" s="393"/>
      <c r="C34" s="393"/>
      <c r="D34" s="393"/>
      <c r="E34" s="393"/>
      <c r="F34" s="393"/>
      <c r="G34" s="393"/>
      <c r="H34" s="393"/>
      <c r="I34" s="393"/>
      <c r="J34" s="393"/>
      <c r="K34" s="393"/>
      <c r="L34" s="393"/>
      <c r="M34" s="392"/>
      <c r="N34" s="393"/>
      <c r="O34" s="393"/>
      <c r="P34" s="393"/>
      <c r="Q34" s="393"/>
      <c r="R34" s="393"/>
      <c r="S34" s="393"/>
      <c r="T34" s="393"/>
      <c r="U34" s="393"/>
      <c r="V34" s="393"/>
      <c r="W34" s="393"/>
      <c r="X34" s="393"/>
      <c r="Y34" s="393"/>
      <c r="Z34" s="393"/>
      <c r="AA34" s="393"/>
      <c r="AB34" s="393"/>
      <c r="AC34" s="393"/>
      <c r="AD34" s="393"/>
      <c r="AE34" s="393"/>
      <c r="AF34" s="393"/>
      <c r="AG34" s="393"/>
      <c r="AH34" s="392"/>
      <c r="AI34" s="392"/>
      <c r="AJ34" s="392"/>
      <c r="AK34" s="392"/>
      <c r="AL34" s="392"/>
      <c r="AM34" s="392"/>
      <c r="AN34" s="392"/>
      <c r="AO34" s="392"/>
      <c r="AP34" s="392"/>
      <c r="AQ34" s="491"/>
      <c r="AR34" s="491"/>
      <c r="AS34" s="491"/>
      <c r="AT34" s="491"/>
      <c r="AU34" s="491"/>
      <c r="AV34" s="491"/>
    </row>
    <row r="35" spans="1:48" ht="14.25">
      <c r="A35" s="391"/>
      <c r="B35" s="393"/>
      <c r="C35" s="393"/>
      <c r="D35" s="393"/>
      <c r="E35" s="393"/>
      <c r="F35" s="393"/>
      <c r="G35" s="393"/>
      <c r="H35" s="393"/>
      <c r="I35" s="393"/>
      <c r="J35" s="393"/>
      <c r="K35" s="393"/>
      <c r="L35" s="393"/>
      <c r="M35" s="392"/>
      <c r="N35" s="393"/>
      <c r="O35" s="393"/>
      <c r="P35" s="393"/>
      <c r="Q35" s="393"/>
      <c r="R35" s="393"/>
      <c r="S35" s="393"/>
      <c r="T35" s="393"/>
      <c r="U35" s="393"/>
      <c r="V35" s="393"/>
      <c r="W35" s="393"/>
      <c r="X35" s="393"/>
      <c r="Y35" s="393"/>
      <c r="Z35" s="393"/>
      <c r="AA35" s="393"/>
      <c r="AB35" s="393"/>
      <c r="AC35" s="393"/>
      <c r="AD35" s="393"/>
      <c r="AE35" s="393"/>
      <c r="AF35" s="393"/>
      <c r="AG35" s="393"/>
      <c r="AH35" s="392"/>
      <c r="AI35" s="392"/>
      <c r="AJ35" s="392"/>
      <c r="AK35" s="392"/>
      <c r="AL35" s="392"/>
      <c r="AM35" s="392"/>
      <c r="AN35" s="392"/>
      <c r="AO35" s="392"/>
      <c r="AP35" s="392"/>
      <c r="AQ35" s="491"/>
      <c r="AR35" s="491"/>
      <c r="AS35" s="491"/>
      <c r="AT35" s="491"/>
      <c r="AU35" s="491"/>
      <c r="AV35" s="491"/>
    </row>
    <row r="36" spans="1:48" ht="14.25">
      <c r="A36" s="391"/>
      <c r="B36" s="393"/>
      <c r="C36" s="393"/>
      <c r="D36" s="393"/>
      <c r="E36" s="393"/>
      <c r="F36" s="393"/>
      <c r="G36" s="393"/>
      <c r="H36" s="393"/>
      <c r="I36" s="393"/>
      <c r="J36" s="393"/>
      <c r="K36" s="393"/>
      <c r="L36" s="393"/>
      <c r="M36" s="392"/>
      <c r="N36" s="393"/>
      <c r="O36" s="393"/>
      <c r="P36" s="393"/>
      <c r="Q36" s="393"/>
      <c r="R36" s="393"/>
      <c r="S36" s="393"/>
      <c r="T36" s="393"/>
      <c r="U36" s="393"/>
      <c r="V36" s="393"/>
      <c r="W36" s="393"/>
      <c r="X36" s="393"/>
      <c r="Y36" s="393"/>
      <c r="Z36" s="393"/>
      <c r="AA36" s="393"/>
      <c r="AB36" s="393"/>
      <c r="AC36" s="393"/>
      <c r="AD36" s="393"/>
      <c r="AE36" s="393"/>
      <c r="AF36" s="393"/>
      <c r="AG36" s="393"/>
      <c r="AH36" s="392"/>
      <c r="AI36" s="392"/>
      <c r="AJ36" s="392"/>
      <c r="AK36" s="392"/>
      <c r="AL36" s="392"/>
      <c r="AM36" s="392"/>
      <c r="AN36" s="392"/>
      <c r="AO36" s="392"/>
      <c r="AP36" s="392"/>
      <c r="AQ36" s="491"/>
      <c r="AR36" s="491"/>
      <c r="AS36" s="491"/>
      <c r="AT36" s="491"/>
      <c r="AU36" s="491"/>
      <c r="AV36" s="491"/>
    </row>
    <row r="37" spans="1:48" ht="14.25">
      <c r="A37" s="391"/>
      <c r="B37" s="393"/>
      <c r="C37" s="393"/>
      <c r="D37" s="393"/>
      <c r="E37" s="393"/>
      <c r="F37" s="393"/>
      <c r="G37" s="393"/>
      <c r="H37" s="393"/>
      <c r="I37" s="393"/>
      <c r="J37" s="393"/>
      <c r="K37" s="393"/>
      <c r="L37" s="393"/>
      <c r="M37" s="392"/>
      <c r="N37" s="393"/>
      <c r="O37" s="393"/>
      <c r="P37" s="393"/>
      <c r="Q37" s="393"/>
      <c r="R37" s="393"/>
      <c r="S37" s="393"/>
      <c r="T37" s="393"/>
      <c r="U37" s="393"/>
      <c r="V37" s="393"/>
      <c r="W37" s="393"/>
      <c r="X37" s="393"/>
      <c r="Y37" s="393"/>
      <c r="Z37" s="393"/>
      <c r="AA37" s="393"/>
      <c r="AB37" s="393"/>
      <c r="AC37" s="393"/>
      <c r="AD37" s="393"/>
      <c r="AE37" s="393"/>
      <c r="AF37" s="393"/>
      <c r="AG37" s="393"/>
      <c r="AH37" s="392"/>
      <c r="AI37" s="392"/>
      <c r="AJ37" s="392"/>
      <c r="AK37" s="392"/>
      <c r="AL37" s="392"/>
      <c r="AM37" s="392"/>
      <c r="AN37" s="392"/>
      <c r="AO37" s="392"/>
      <c r="AP37" s="392"/>
      <c r="AQ37" s="491"/>
      <c r="AR37" s="491"/>
      <c r="AS37" s="491"/>
      <c r="AT37" s="491"/>
      <c r="AU37" s="491"/>
      <c r="AV37" s="491"/>
    </row>
    <row r="38" spans="1:48" ht="14.25">
      <c r="A38" s="391"/>
      <c r="B38" s="393"/>
      <c r="C38" s="393"/>
      <c r="D38" s="393"/>
      <c r="E38" s="393"/>
      <c r="F38" s="393"/>
      <c r="G38" s="393"/>
      <c r="H38" s="393"/>
      <c r="I38" s="393"/>
      <c r="J38" s="393"/>
      <c r="K38" s="393"/>
      <c r="L38" s="393"/>
      <c r="M38" s="392"/>
      <c r="N38" s="393"/>
      <c r="O38" s="393"/>
      <c r="P38" s="393"/>
      <c r="Q38" s="393"/>
      <c r="R38" s="393"/>
      <c r="S38" s="393"/>
      <c r="T38" s="393"/>
      <c r="U38" s="393"/>
      <c r="V38" s="393"/>
      <c r="W38" s="393"/>
      <c r="X38" s="393"/>
      <c r="Y38" s="393"/>
      <c r="Z38" s="393"/>
      <c r="AA38" s="393"/>
      <c r="AB38" s="393"/>
      <c r="AC38" s="393"/>
      <c r="AD38" s="393"/>
      <c r="AE38" s="393"/>
      <c r="AF38" s="393"/>
      <c r="AG38" s="393"/>
      <c r="AH38" s="392"/>
      <c r="AI38" s="392"/>
      <c r="AJ38" s="392"/>
      <c r="AK38" s="392"/>
      <c r="AL38" s="392"/>
      <c r="AM38" s="392"/>
      <c r="AN38" s="392"/>
      <c r="AO38" s="392"/>
      <c r="AP38" s="392"/>
      <c r="AQ38" s="491"/>
      <c r="AR38" s="491"/>
      <c r="AS38" s="491"/>
      <c r="AT38" s="491"/>
      <c r="AU38" s="491"/>
      <c r="AV38" s="491"/>
    </row>
    <row r="39" spans="1:48" ht="14.25">
      <c r="A39" s="391"/>
      <c r="B39" s="393"/>
      <c r="C39" s="393"/>
      <c r="D39" s="393"/>
      <c r="E39" s="393"/>
      <c r="F39" s="393"/>
      <c r="G39" s="393"/>
      <c r="H39" s="393"/>
      <c r="I39" s="393"/>
      <c r="J39" s="393"/>
      <c r="K39" s="393"/>
      <c r="L39" s="393"/>
      <c r="M39" s="392"/>
      <c r="N39" s="393"/>
      <c r="O39" s="393"/>
      <c r="P39" s="393"/>
      <c r="Q39" s="393"/>
      <c r="R39" s="393"/>
      <c r="S39" s="393"/>
      <c r="T39" s="393"/>
      <c r="U39" s="393"/>
      <c r="V39" s="393"/>
      <c r="W39" s="393"/>
      <c r="X39" s="393"/>
      <c r="Y39" s="393"/>
      <c r="Z39" s="393"/>
      <c r="AA39" s="393"/>
      <c r="AB39" s="393"/>
      <c r="AC39" s="393"/>
      <c r="AD39" s="393"/>
      <c r="AE39" s="393"/>
      <c r="AF39" s="393"/>
      <c r="AG39" s="393"/>
      <c r="AH39" s="392"/>
      <c r="AI39" s="392"/>
      <c r="AJ39" s="392"/>
      <c r="AK39" s="392"/>
      <c r="AL39" s="392"/>
      <c r="AM39" s="392"/>
      <c r="AN39" s="392"/>
      <c r="AO39" s="392"/>
      <c r="AP39" s="392"/>
      <c r="AQ39" s="491"/>
      <c r="AR39" s="491"/>
      <c r="AS39" s="491"/>
      <c r="AT39" s="491"/>
      <c r="AU39" s="491"/>
      <c r="AV39" s="491"/>
    </row>
    <row r="40" spans="1:48" ht="14.25">
      <c r="A40" s="391"/>
      <c r="B40" s="393"/>
      <c r="C40" s="393"/>
      <c r="D40" s="393"/>
      <c r="E40" s="393"/>
      <c r="F40" s="393"/>
      <c r="G40" s="393"/>
      <c r="H40" s="393"/>
      <c r="I40" s="393"/>
      <c r="J40" s="393"/>
      <c r="K40" s="393"/>
      <c r="L40" s="393"/>
      <c r="M40" s="392"/>
      <c r="N40" s="393"/>
      <c r="O40" s="393"/>
      <c r="P40" s="393"/>
      <c r="Q40" s="393"/>
      <c r="R40" s="393"/>
      <c r="S40" s="393"/>
      <c r="T40" s="393"/>
      <c r="U40" s="393"/>
      <c r="V40" s="393"/>
      <c r="W40" s="393"/>
      <c r="X40" s="393"/>
      <c r="Y40" s="393"/>
      <c r="Z40" s="393"/>
      <c r="AA40" s="393"/>
      <c r="AB40" s="393"/>
      <c r="AC40" s="393"/>
      <c r="AD40" s="393"/>
      <c r="AE40" s="393"/>
      <c r="AF40" s="393"/>
      <c r="AG40" s="393"/>
      <c r="AH40" s="392"/>
      <c r="AI40" s="392"/>
      <c r="AJ40" s="392"/>
      <c r="AK40" s="392"/>
      <c r="AL40" s="392"/>
      <c r="AM40" s="392"/>
      <c r="AN40" s="392"/>
      <c r="AO40" s="392"/>
      <c r="AP40" s="392"/>
      <c r="AQ40" s="491"/>
      <c r="AR40" s="491"/>
      <c r="AS40" s="491"/>
      <c r="AT40" s="491"/>
      <c r="AU40" s="491"/>
      <c r="AV40" s="491"/>
    </row>
    <row r="41" spans="1:48" ht="14.25">
      <c r="A41" s="391"/>
      <c r="B41" s="393"/>
      <c r="C41" s="393"/>
      <c r="D41" s="393"/>
      <c r="E41" s="393"/>
      <c r="F41" s="393"/>
      <c r="G41" s="393"/>
      <c r="H41" s="393"/>
      <c r="I41" s="393"/>
      <c r="J41" s="393"/>
      <c r="K41" s="393"/>
      <c r="L41" s="393"/>
      <c r="M41" s="392"/>
      <c r="N41" s="393"/>
      <c r="O41" s="393"/>
      <c r="P41" s="393"/>
      <c r="Q41" s="393"/>
      <c r="R41" s="393"/>
      <c r="S41" s="393"/>
      <c r="T41" s="393"/>
      <c r="U41" s="393"/>
      <c r="V41" s="393"/>
      <c r="W41" s="393"/>
      <c r="X41" s="393"/>
      <c r="Y41" s="393"/>
      <c r="Z41" s="393"/>
      <c r="AA41" s="393"/>
      <c r="AB41" s="393"/>
      <c r="AC41" s="393"/>
      <c r="AD41" s="393"/>
      <c r="AE41" s="393"/>
      <c r="AF41" s="393"/>
      <c r="AG41" s="393"/>
      <c r="AH41" s="392"/>
      <c r="AI41" s="392"/>
      <c r="AJ41" s="392"/>
      <c r="AK41" s="392"/>
      <c r="AL41" s="392"/>
      <c r="AM41" s="392"/>
      <c r="AN41" s="392"/>
      <c r="AO41" s="392"/>
      <c r="AP41" s="392"/>
      <c r="AQ41" s="491"/>
      <c r="AR41" s="491"/>
      <c r="AS41" s="491"/>
      <c r="AT41" s="491"/>
      <c r="AU41" s="491"/>
      <c r="AV41" s="491"/>
    </row>
    <row r="42" spans="1:48" ht="14.25">
      <c r="A42" s="391"/>
      <c r="B42" s="395"/>
      <c r="C42" s="395"/>
      <c r="D42" s="395"/>
      <c r="E42" s="395"/>
      <c r="F42" s="395"/>
      <c r="G42" s="395"/>
      <c r="H42" s="395"/>
      <c r="I42" s="395"/>
      <c r="J42" s="395"/>
      <c r="K42" s="395"/>
      <c r="L42" s="395"/>
      <c r="M42" s="392"/>
      <c r="N42" s="393"/>
      <c r="O42" s="393"/>
      <c r="P42" s="393"/>
      <c r="Q42" s="393"/>
      <c r="R42" s="393"/>
      <c r="S42" s="393"/>
      <c r="T42" s="393"/>
      <c r="U42" s="393"/>
      <c r="V42" s="393"/>
      <c r="W42" s="393"/>
      <c r="X42" s="393"/>
      <c r="Y42" s="393"/>
      <c r="Z42" s="393"/>
      <c r="AA42" s="393"/>
      <c r="AB42" s="393"/>
      <c r="AC42" s="393"/>
      <c r="AD42" s="393"/>
      <c r="AE42" s="393"/>
      <c r="AF42" s="393"/>
      <c r="AG42" s="393"/>
      <c r="AH42" s="392"/>
      <c r="AI42" s="392"/>
      <c r="AJ42" s="392"/>
      <c r="AK42" s="392"/>
      <c r="AL42" s="392"/>
      <c r="AM42" s="392"/>
      <c r="AN42" s="392"/>
      <c r="AO42" s="392"/>
      <c r="AP42" s="392"/>
      <c r="AQ42" s="491"/>
      <c r="AR42" s="491"/>
      <c r="AS42" s="491"/>
      <c r="AT42" s="491"/>
      <c r="AU42" s="491"/>
      <c r="AV42" s="491"/>
    </row>
    <row r="43" spans="1:48" ht="14.25">
      <c r="A43" s="391"/>
      <c r="B43" s="395"/>
      <c r="C43" s="395"/>
      <c r="D43" s="395"/>
      <c r="E43" s="395"/>
      <c r="F43" s="395"/>
      <c r="G43" s="395"/>
      <c r="H43" s="395"/>
      <c r="I43" s="395"/>
      <c r="J43" s="395"/>
      <c r="K43" s="395"/>
      <c r="L43" s="395"/>
      <c r="M43" s="392"/>
      <c r="N43" s="393"/>
      <c r="O43" s="393"/>
      <c r="P43" s="393"/>
      <c r="Q43" s="393"/>
      <c r="R43" s="393"/>
      <c r="S43" s="393"/>
      <c r="T43" s="393"/>
      <c r="U43" s="393"/>
      <c r="V43" s="393"/>
      <c r="W43" s="393"/>
      <c r="X43" s="393"/>
      <c r="Y43" s="393"/>
      <c r="Z43" s="393"/>
      <c r="AA43" s="393"/>
      <c r="AB43" s="393"/>
      <c r="AC43" s="393"/>
      <c r="AD43" s="393"/>
      <c r="AE43" s="393"/>
      <c r="AF43" s="393"/>
      <c r="AG43" s="393"/>
      <c r="AH43" s="392"/>
      <c r="AI43" s="392"/>
      <c r="AJ43" s="392"/>
      <c r="AK43" s="392"/>
      <c r="AL43" s="392"/>
      <c r="AM43" s="392"/>
      <c r="AN43" s="392"/>
      <c r="AO43" s="392"/>
      <c r="AP43" s="392"/>
      <c r="AQ43" s="491"/>
      <c r="AR43" s="491"/>
      <c r="AS43" s="491"/>
      <c r="AT43" s="491"/>
      <c r="AU43" s="491"/>
      <c r="AV43" s="491"/>
    </row>
    <row r="44" spans="1:48" ht="14.25">
      <c r="A44" s="391"/>
      <c r="B44" s="395"/>
      <c r="C44" s="395"/>
      <c r="D44" s="395"/>
      <c r="E44" s="395"/>
      <c r="F44" s="395"/>
      <c r="G44" s="395"/>
      <c r="H44" s="395"/>
      <c r="I44" s="395"/>
      <c r="J44" s="395"/>
      <c r="K44" s="395"/>
      <c r="L44" s="395"/>
      <c r="M44" s="392"/>
      <c r="N44" s="393"/>
      <c r="O44" s="393"/>
      <c r="P44" s="393"/>
      <c r="Q44" s="393"/>
      <c r="R44" s="393"/>
      <c r="S44" s="393"/>
      <c r="T44" s="393"/>
      <c r="U44" s="393"/>
      <c r="V44" s="393"/>
      <c r="W44" s="393"/>
      <c r="X44" s="393"/>
      <c r="Y44" s="393"/>
      <c r="Z44" s="393"/>
      <c r="AA44" s="393"/>
      <c r="AB44" s="393"/>
      <c r="AC44" s="393"/>
      <c r="AD44" s="393"/>
      <c r="AE44" s="393"/>
      <c r="AF44" s="393"/>
      <c r="AG44" s="393"/>
      <c r="AH44" s="392"/>
      <c r="AI44" s="392"/>
      <c r="AJ44" s="392"/>
      <c r="AK44" s="392"/>
      <c r="AL44" s="392"/>
      <c r="AM44" s="392"/>
      <c r="AN44" s="392"/>
      <c r="AO44" s="392"/>
      <c r="AP44" s="392"/>
      <c r="AQ44" s="491"/>
      <c r="AR44" s="491"/>
      <c r="AS44" s="491"/>
      <c r="AT44" s="491"/>
      <c r="AU44" s="491"/>
      <c r="AV44" s="491"/>
    </row>
    <row r="45" spans="1:48" ht="14.25">
      <c r="A45" s="391"/>
      <c r="B45" s="395"/>
      <c r="C45" s="395"/>
      <c r="D45" s="395"/>
      <c r="E45" s="395"/>
      <c r="F45" s="395"/>
      <c r="G45" s="395"/>
      <c r="H45" s="395"/>
      <c r="I45" s="395"/>
      <c r="J45" s="395"/>
      <c r="K45" s="395"/>
      <c r="L45" s="395"/>
      <c r="M45" s="392"/>
      <c r="N45" s="393"/>
      <c r="O45" s="393"/>
      <c r="P45" s="393"/>
      <c r="Q45" s="393"/>
      <c r="R45" s="393"/>
      <c r="S45" s="393"/>
      <c r="T45" s="393"/>
      <c r="U45" s="393"/>
      <c r="V45" s="393"/>
      <c r="W45" s="393"/>
      <c r="X45" s="393"/>
      <c r="Y45" s="393"/>
      <c r="Z45" s="393"/>
      <c r="AA45" s="393"/>
      <c r="AB45" s="393"/>
      <c r="AC45" s="393"/>
      <c r="AD45" s="393"/>
      <c r="AE45" s="393"/>
      <c r="AF45" s="393"/>
      <c r="AG45" s="393"/>
      <c r="AH45" s="392"/>
      <c r="AI45" s="392"/>
      <c r="AJ45" s="392"/>
      <c r="AK45" s="392"/>
      <c r="AL45" s="392"/>
      <c r="AM45" s="392"/>
      <c r="AN45" s="392"/>
      <c r="AO45" s="392"/>
      <c r="AP45" s="392"/>
      <c r="AQ45" s="491"/>
      <c r="AR45" s="491"/>
      <c r="AS45" s="491"/>
      <c r="AT45" s="491"/>
      <c r="AU45" s="491"/>
      <c r="AV45" s="491"/>
    </row>
    <row r="46" spans="1:48" ht="14.25">
      <c r="A46" s="391"/>
      <c r="B46" s="395"/>
      <c r="C46" s="395"/>
      <c r="D46" s="395"/>
      <c r="E46" s="395"/>
      <c r="F46" s="395"/>
      <c r="G46" s="395"/>
      <c r="H46" s="395"/>
      <c r="I46" s="395"/>
      <c r="J46" s="395"/>
      <c r="K46" s="395"/>
      <c r="L46" s="395"/>
      <c r="M46" s="392"/>
      <c r="N46" s="393"/>
      <c r="O46" s="393"/>
      <c r="P46" s="393"/>
      <c r="Q46" s="393"/>
      <c r="R46" s="393"/>
      <c r="S46" s="393"/>
      <c r="T46" s="393"/>
      <c r="U46" s="393"/>
      <c r="V46" s="393"/>
      <c r="W46" s="393"/>
      <c r="X46" s="393"/>
      <c r="Y46" s="393"/>
      <c r="Z46" s="393"/>
      <c r="AA46" s="393"/>
      <c r="AB46" s="393"/>
      <c r="AC46" s="393"/>
      <c r="AD46" s="393"/>
      <c r="AE46" s="393"/>
      <c r="AF46" s="393"/>
      <c r="AG46" s="393"/>
      <c r="AH46" s="392"/>
      <c r="AI46" s="392"/>
      <c r="AJ46" s="392"/>
      <c r="AK46" s="392"/>
      <c r="AL46" s="392"/>
      <c r="AM46" s="392"/>
      <c r="AN46" s="392"/>
      <c r="AO46" s="392"/>
      <c r="AP46" s="392"/>
      <c r="AQ46" s="491"/>
      <c r="AR46" s="491"/>
      <c r="AS46" s="491"/>
      <c r="AT46" s="491"/>
      <c r="AU46" s="491"/>
      <c r="AV46" s="491"/>
    </row>
    <row r="47" spans="1:48" ht="14.25">
      <c r="A47" s="391"/>
      <c r="B47" s="395"/>
      <c r="C47" s="395"/>
      <c r="D47" s="395"/>
      <c r="E47" s="395"/>
      <c r="F47" s="395"/>
      <c r="G47" s="395"/>
      <c r="H47" s="395"/>
      <c r="I47" s="395"/>
      <c r="J47" s="395"/>
      <c r="K47" s="395"/>
      <c r="L47" s="395"/>
      <c r="M47" s="392"/>
      <c r="N47" s="393"/>
      <c r="O47" s="393"/>
      <c r="P47" s="393"/>
      <c r="Q47" s="393"/>
      <c r="R47" s="393"/>
      <c r="S47" s="393"/>
      <c r="T47" s="393"/>
      <c r="U47" s="393"/>
      <c r="V47" s="393"/>
      <c r="W47" s="393"/>
      <c r="X47" s="393"/>
      <c r="Y47" s="393"/>
      <c r="Z47" s="393"/>
      <c r="AA47" s="393"/>
      <c r="AB47" s="393"/>
      <c r="AC47" s="393"/>
      <c r="AD47" s="393"/>
      <c r="AE47" s="393"/>
      <c r="AF47" s="393"/>
      <c r="AG47" s="393"/>
      <c r="AH47" s="392"/>
      <c r="AI47" s="392"/>
      <c r="AJ47" s="392"/>
      <c r="AK47" s="392"/>
      <c r="AL47" s="392"/>
      <c r="AM47" s="392"/>
      <c r="AN47" s="392"/>
      <c r="AO47" s="392"/>
      <c r="AP47" s="392"/>
      <c r="AQ47" s="491"/>
      <c r="AR47" s="491"/>
      <c r="AS47" s="491"/>
      <c r="AT47" s="491"/>
      <c r="AU47" s="491"/>
      <c r="AV47" s="491"/>
    </row>
    <row r="48" spans="1:48" ht="14.25">
      <c r="A48" s="391"/>
      <c r="B48" s="491"/>
      <c r="C48" s="491"/>
      <c r="D48" s="491"/>
      <c r="E48" s="491"/>
      <c r="F48" s="491"/>
      <c r="G48" s="491"/>
      <c r="H48" s="491"/>
      <c r="I48" s="491"/>
      <c r="J48" s="491"/>
      <c r="K48" s="491"/>
      <c r="L48" s="491"/>
      <c r="M48" s="392"/>
      <c r="N48" s="393"/>
      <c r="O48" s="393"/>
      <c r="P48" s="393"/>
      <c r="Q48" s="393"/>
      <c r="R48" s="393"/>
      <c r="S48" s="393"/>
      <c r="T48" s="393"/>
      <c r="U48" s="393"/>
      <c r="V48" s="393"/>
      <c r="W48" s="393"/>
      <c r="X48" s="393"/>
      <c r="Y48" s="393"/>
      <c r="Z48" s="393"/>
      <c r="AA48" s="393"/>
      <c r="AB48" s="393"/>
      <c r="AC48" s="393"/>
      <c r="AD48" s="393"/>
      <c r="AE48" s="393"/>
      <c r="AF48" s="393"/>
      <c r="AG48" s="393"/>
      <c r="AH48" s="392"/>
      <c r="AI48" s="392"/>
      <c r="AJ48" s="392"/>
      <c r="AK48" s="392"/>
      <c r="AL48" s="392"/>
      <c r="AM48" s="392"/>
      <c r="AN48" s="392"/>
      <c r="AO48" s="392"/>
      <c r="AP48" s="392"/>
      <c r="AQ48" s="491"/>
      <c r="AR48" s="491"/>
      <c r="AS48" s="491"/>
      <c r="AT48" s="491"/>
      <c r="AU48" s="491"/>
      <c r="AV48" s="491"/>
    </row>
    <row r="49" spans="1:48" ht="14.25">
      <c r="A49" s="391"/>
      <c r="B49" s="491"/>
      <c r="C49" s="491"/>
      <c r="D49" s="491"/>
      <c r="E49" s="491"/>
      <c r="F49" s="491"/>
      <c r="G49" s="491"/>
      <c r="H49" s="491"/>
      <c r="I49" s="491"/>
      <c r="J49" s="491"/>
      <c r="K49" s="491"/>
      <c r="L49" s="491"/>
      <c r="M49" s="392"/>
      <c r="N49" s="396"/>
      <c r="O49" s="396"/>
      <c r="P49" s="396"/>
      <c r="Q49" s="396"/>
      <c r="R49" s="396"/>
      <c r="S49" s="396"/>
      <c r="T49" s="396"/>
      <c r="U49" s="396"/>
      <c r="V49" s="396"/>
      <c r="W49" s="396"/>
      <c r="X49" s="396"/>
      <c r="Y49" s="392"/>
      <c r="Z49" s="392"/>
      <c r="AA49" s="392"/>
      <c r="AB49" s="393"/>
      <c r="AC49" s="393"/>
      <c r="AD49" s="393"/>
      <c r="AE49" s="393"/>
      <c r="AF49" s="393"/>
      <c r="AG49" s="393"/>
      <c r="AH49" s="392"/>
      <c r="AI49" s="392"/>
      <c r="AJ49" s="392"/>
      <c r="AK49" s="392"/>
      <c r="AL49" s="392"/>
      <c r="AM49" s="392"/>
      <c r="AN49" s="392"/>
      <c r="AO49" s="392"/>
      <c r="AP49" s="392"/>
      <c r="AQ49" s="491"/>
      <c r="AR49" s="491"/>
      <c r="AS49" s="491"/>
      <c r="AT49" s="491"/>
      <c r="AU49" s="491"/>
      <c r="AV49" s="491"/>
    </row>
    <row r="50" spans="1:48" ht="14.25">
      <c r="A50" s="391"/>
      <c r="B50" s="491"/>
      <c r="C50" s="491"/>
      <c r="D50" s="491"/>
      <c r="E50" s="491"/>
      <c r="F50" s="491"/>
      <c r="G50" s="491"/>
      <c r="H50" s="491"/>
      <c r="I50" s="491"/>
      <c r="J50" s="491"/>
      <c r="K50" s="491"/>
      <c r="L50" s="491"/>
      <c r="M50" s="392"/>
      <c r="N50" s="396"/>
      <c r="O50" s="396"/>
      <c r="P50" s="396"/>
      <c r="Q50" s="396"/>
      <c r="R50" s="396"/>
      <c r="S50" s="396"/>
      <c r="T50" s="396"/>
      <c r="U50" s="396"/>
      <c r="V50" s="396"/>
      <c r="W50" s="396"/>
      <c r="X50" s="396"/>
      <c r="Y50" s="392"/>
      <c r="Z50" s="392"/>
      <c r="AA50" s="392"/>
      <c r="AB50" s="393"/>
      <c r="AC50" s="393"/>
      <c r="AD50" s="393"/>
      <c r="AE50" s="393"/>
      <c r="AF50" s="393"/>
      <c r="AG50" s="393"/>
      <c r="AH50" s="392"/>
      <c r="AI50" s="392"/>
      <c r="AJ50" s="392"/>
      <c r="AK50" s="392"/>
      <c r="AL50" s="392"/>
      <c r="AM50" s="392"/>
      <c r="AN50" s="392"/>
      <c r="AO50" s="392"/>
      <c r="AP50" s="392"/>
      <c r="AQ50" s="491"/>
      <c r="AR50" s="491"/>
      <c r="AS50" s="491"/>
      <c r="AT50" s="491"/>
      <c r="AU50" s="491"/>
      <c r="AV50" s="491"/>
    </row>
    <row r="51" spans="1:48" ht="14.25">
      <c r="A51" s="391"/>
      <c r="B51" s="491"/>
      <c r="C51" s="491"/>
      <c r="D51" s="491"/>
      <c r="E51" s="491"/>
      <c r="F51" s="491"/>
      <c r="G51" s="491"/>
      <c r="H51" s="491"/>
      <c r="I51" s="491"/>
      <c r="J51" s="491"/>
      <c r="K51" s="491"/>
      <c r="L51" s="491"/>
      <c r="M51" s="392"/>
      <c r="N51" s="396"/>
      <c r="O51" s="396"/>
      <c r="P51" s="396"/>
      <c r="Q51" s="396"/>
      <c r="R51" s="396"/>
      <c r="S51" s="396"/>
      <c r="T51" s="396"/>
      <c r="U51" s="396"/>
      <c r="V51" s="396"/>
      <c r="W51" s="396"/>
      <c r="X51" s="396"/>
      <c r="Y51" s="392"/>
      <c r="Z51" s="392"/>
      <c r="AA51" s="392"/>
      <c r="AB51" s="393"/>
      <c r="AC51" s="393"/>
      <c r="AD51" s="393"/>
      <c r="AE51" s="393"/>
      <c r="AF51" s="393"/>
      <c r="AG51" s="393"/>
      <c r="AH51" s="392"/>
      <c r="AI51" s="392"/>
      <c r="AJ51" s="392"/>
      <c r="AK51" s="392"/>
      <c r="AL51" s="392"/>
      <c r="AM51" s="392"/>
      <c r="AN51" s="392"/>
      <c r="AO51" s="392"/>
      <c r="AP51" s="392"/>
      <c r="AQ51" s="491"/>
      <c r="AR51" s="491"/>
      <c r="AS51" s="491"/>
      <c r="AT51" s="491"/>
      <c r="AU51" s="491"/>
      <c r="AV51" s="491"/>
    </row>
    <row r="52" spans="1:48" ht="13.5">
      <c r="A52" s="491"/>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609"/>
      <c r="AC52" s="491"/>
      <c r="AD52" s="491"/>
      <c r="AE52" s="491"/>
      <c r="AF52" s="491"/>
      <c r="AG52" s="491"/>
      <c r="AH52" s="491"/>
      <c r="AI52" s="491"/>
      <c r="AJ52" s="491"/>
      <c r="AK52" s="491"/>
      <c r="AL52" s="491"/>
      <c r="AM52" s="491"/>
      <c r="AN52" s="491"/>
      <c r="AO52" s="491"/>
      <c r="AP52" s="491"/>
      <c r="AQ52" s="491"/>
      <c r="AR52" s="491"/>
      <c r="AS52" s="491"/>
      <c r="AT52" s="491"/>
      <c r="AU52" s="491"/>
      <c r="AV52" s="491"/>
    </row>
    <row r="53" spans="1:48" ht="13.5">
      <c r="A53" s="491"/>
      <c r="B53" s="491"/>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609"/>
      <c r="AC53" s="491"/>
      <c r="AD53" s="491"/>
      <c r="AE53" s="491"/>
      <c r="AF53" s="491"/>
      <c r="AG53" s="491"/>
      <c r="AH53" s="491"/>
      <c r="AI53" s="491"/>
      <c r="AJ53" s="491"/>
      <c r="AK53" s="491"/>
      <c r="AL53" s="491"/>
      <c r="AM53" s="491"/>
      <c r="AN53" s="491"/>
      <c r="AO53" s="491"/>
      <c r="AP53" s="491"/>
      <c r="AQ53" s="491"/>
      <c r="AR53" s="491"/>
      <c r="AS53" s="491"/>
      <c r="AT53" s="491"/>
      <c r="AU53" s="491"/>
      <c r="AV53" s="491"/>
    </row>
    <row r="54" spans="1:48" ht="13.5">
      <c r="A54" s="491"/>
      <c r="B54" s="491"/>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709" t="str">
        <f>ﾁｰﾑﾃﾞｰﾀ!C2</f>
        <v>県立久慈高等学校</v>
      </c>
      <c r="AC54" s="491"/>
      <c r="AD54" s="491"/>
      <c r="AE54" s="491"/>
      <c r="AF54" s="491"/>
      <c r="AG54" s="491"/>
      <c r="AH54" s="491"/>
      <c r="AI54" s="491"/>
      <c r="AJ54" s="491"/>
      <c r="AK54" s="491"/>
      <c r="AL54" s="491"/>
      <c r="AM54" s="491"/>
      <c r="AN54" s="491"/>
      <c r="AO54" s="491"/>
      <c r="AP54" s="491"/>
      <c r="AQ54" s="491"/>
      <c r="AR54" s="491"/>
      <c r="AS54" s="491"/>
      <c r="AT54" s="491"/>
      <c r="AU54" s="491"/>
      <c r="AV54" s="491"/>
    </row>
    <row r="55" spans="1:48" ht="13.5">
      <c r="A55" s="491"/>
      <c r="B55" s="491"/>
      <c r="C55" s="491"/>
      <c r="D55" s="491"/>
      <c r="E55" s="491"/>
      <c r="F55" s="491"/>
      <c r="G55" s="491"/>
      <c r="H55" s="491"/>
      <c r="I55" s="491"/>
      <c r="J55" s="491"/>
      <c r="K55" s="491"/>
      <c r="L55" s="491"/>
      <c r="M55" s="491"/>
      <c r="N55" s="491"/>
      <c r="O55" s="491"/>
      <c r="P55" s="491"/>
      <c r="Q55" s="491"/>
      <c r="R55" s="491"/>
      <c r="S55" s="491"/>
      <c r="T55" s="491"/>
      <c r="U55" s="491"/>
      <c r="V55" s="491"/>
      <c r="W55" s="491"/>
      <c r="X55" s="491"/>
      <c r="Y55" s="491"/>
      <c r="Z55" s="491"/>
      <c r="AA55" s="491"/>
      <c r="AB55" s="709" t="str">
        <f>ﾁｰﾑﾃﾞｰﾀ!C3</f>
        <v>県立大野高等学校</v>
      </c>
      <c r="AC55" s="491"/>
      <c r="AD55" s="491"/>
      <c r="AE55" s="491"/>
      <c r="AF55" s="491"/>
      <c r="AG55" s="491"/>
      <c r="AH55" s="491"/>
      <c r="AI55" s="491"/>
      <c r="AJ55" s="491"/>
      <c r="AK55" s="491"/>
      <c r="AL55" s="491"/>
      <c r="AM55" s="491"/>
      <c r="AN55" s="491"/>
      <c r="AO55" s="491"/>
      <c r="AP55" s="491"/>
      <c r="AQ55" s="491"/>
      <c r="AR55" s="491"/>
      <c r="AS55" s="491"/>
      <c r="AT55" s="491"/>
      <c r="AU55" s="491"/>
      <c r="AV55" s="491"/>
    </row>
    <row r="56" spans="1:48" ht="13.5">
      <c r="A56" s="491"/>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709" t="str">
        <f>ﾁｰﾑﾃﾞｰﾀ!C4</f>
        <v>県立久慈工業高等学校</v>
      </c>
      <c r="AC56" s="491"/>
      <c r="AD56" s="491"/>
      <c r="AE56" s="491"/>
      <c r="AF56" s="491"/>
      <c r="AG56" s="491"/>
      <c r="AH56" s="491"/>
      <c r="AI56" s="491"/>
      <c r="AJ56" s="491"/>
      <c r="AK56" s="491"/>
      <c r="AL56" s="491"/>
      <c r="AM56" s="491"/>
      <c r="AN56" s="491"/>
      <c r="AO56" s="491"/>
      <c r="AP56" s="491"/>
      <c r="AQ56" s="491"/>
      <c r="AR56" s="491"/>
      <c r="AS56" s="491"/>
      <c r="AT56" s="491"/>
      <c r="AU56" s="491"/>
      <c r="AV56" s="491"/>
    </row>
    <row r="57" spans="1:48" ht="13.5">
      <c r="A57" s="491"/>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709" t="str">
        <f>ﾁｰﾑﾃﾞｰﾀ!C5</f>
        <v>県立久慈東高等学校</v>
      </c>
      <c r="AC57" s="491"/>
      <c r="AD57" s="491"/>
      <c r="AE57" s="491"/>
      <c r="AF57" s="491"/>
      <c r="AG57" s="491"/>
      <c r="AH57" s="491"/>
      <c r="AI57" s="491"/>
      <c r="AJ57" s="491"/>
      <c r="AK57" s="491"/>
      <c r="AL57" s="491"/>
      <c r="AM57" s="491"/>
      <c r="AN57" s="491"/>
      <c r="AO57" s="491"/>
      <c r="AP57" s="491"/>
      <c r="AQ57" s="491"/>
      <c r="AR57" s="491"/>
      <c r="AS57" s="491"/>
      <c r="AT57" s="491"/>
      <c r="AU57" s="491"/>
      <c r="AV57" s="491"/>
    </row>
    <row r="58" spans="1:48" ht="13.5">
      <c r="A58" s="491"/>
      <c r="B58" s="491"/>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709" t="str">
        <f>ﾁｰﾑﾃﾞｰﾀ!C6</f>
        <v>県立軽米高等学校</v>
      </c>
      <c r="AC58" s="491"/>
      <c r="AD58" s="491"/>
      <c r="AE58" s="491"/>
      <c r="AF58" s="491"/>
      <c r="AG58" s="491"/>
      <c r="AH58" s="491"/>
      <c r="AI58" s="491"/>
      <c r="AJ58" s="491"/>
      <c r="AK58" s="491"/>
      <c r="AL58" s="491"/>
      <c r="AM58" s="491"/>
      <c r="AN58" s="491"/>
      <c r="AO58" s="491"/>
      <c r="AP58" s="491"/>
      <c r="AQ58" s="491"/>
      <c r="AR58" s="491"/>
      <c r="AS58" s="491"/>
      <c r="AT58" s="491"/>
      <c r="AU58" s="491"/>
      <c r="AV58" s="491"/>
    </row>
    <row r="59" spans="1:48" ht="13.5">
      <c r="A59" s="491"/>
      <c r="B59" s="491"/>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709" t="str">
        <f>ﾁｰﾑﾃﾞｰﾀ!C7</f>
        <v>県立福岡高等学校</v>
      </c>
      <c r="AC59" s="491"/>
      <c r="AD59" s="491"/>
      <c r="AE59" s="491"/>
      <c r="AF59" s="491"/>
      <c r="AG59" s="491"/>
      <c r="AH59" s="491"/>
      <c r="AI59" s="491"/>
      <c r="AJ59" s="491"/>
      <c r="AK59" s="491"/>
      <c r="AL59" s="491"/>
      <c r="AM59" s="491"/>
      <c r="AN59" s="491"/>
      <c r="AO59" s="491"/>
      <c r="AP59" s="491"/>
      <c r="AQ59" s="491"/>
      <c r="AR59" s="491"/>
      <c r="AS59" s="491"/>
      <c r="AT59" s="491"/>
      <c r="AU59" s="491"/>
      <c r="AV59" s="491"/>
    </row>
    <row r="60" spans="1:48" ht="13.5">
      <c r="A60" s="491"/>
      <c r="B60" s="491"/>
      <c r="C60" s="491"/>
      <c r="D60" s="491"/>
      <c r="E60" s="491"/>
      <c r="F60" s="491"/>
      <c r="G60" s="491"/>
      <c r="H60" s="491"/>
      <c r="I60" s="491"/>
      <c r="J60" s="491"/>
      <c r="K60" s="491"/>
      <c r="L60" s="491"/>
      <c r="M60" s="491"/>
      <c r="N60" s="491"/>
      <c r="O60" s="491"/>
      <c r="P60" s="491"/>
      <c r="Q60" s="491"/>
      <c r="R60" s="491"/>
      <c r="S60" s="491"/>
      <c r="T60" s="491"/>
      <c r="U60" s="491"/>
      <c r="V60" s="491"/>
      <c r="W60" s="491"/>
      <c r="X60" s="491"/>
      <c r="Y60" s="491"/>
      <c r="Z60" s="491"/>
      <c r="AA60" s="491"/>
      <c r="AB60" s="709" t="str">
        <f>ﾁｰﾑﾃﾞｰﾀ!C8</f>
        <v>県立福岡工業高等学校</v>
      </c>
      <c r="AC60" s="491"/>
      <c r="AD60" s="491"/>
      <c r="AE60" s="491"/>
      <c r="AF60" s="491"/>
      <c r="AG60" s="491"/>
      <c r="AH60" s="491"/>
      <c r="AI60" s="491"/>
      <c r="AJ60" s="491"/>
      <c r="AK60" s="491"/>
      <c r="AL60" s="491"/>
      <c r="AM60" s="491"/>
      <c r="AN60" s="491"/>
      <c r="AO60" s="491"/>
      <c r="AP60" s="491"/>
      <c r="AQ60" s="491"/>
      <c r="AR60" s="491"/>
      <c r="AS60" s="491"/>
      <c r="AT60" s="491"/>
      <c r="AU60" s="491"/>
      <c r="AV60" s="491"/>
    </row>
    <row r="61" spans="1:48" ht="13.5">
      <c r="A61" s="491"/>
      <c r="B61" s="491"/>
      <c r="C61" s="491"/>
      <c r="D61" s="491"/>
      <c r="E61" s="491"/>
      <c r="F61" s="491"/>
      <c r="G61" s="491"/>
      <c r="H61" s="491"/>
      <c r="I61" s="491"/>
      <c r="J61" s="491"/>
      <c r="K61" s="491"/>
      <c r="L61" s="491"/>
      <c r="M61" s="491"/>
      <c r="N61" s="491"/>
      <c r="O61" s="491"/>
      <c r="P61" s="491"/>
      <c r="Q61" s="491"/>
      <c r="R61" s="491"/>
      <c r="S61" s="491"/>
      <c r="T61" s="491"/>
      <c r="U61" s="491"/>
      <c r="V61" s="491"/>
      <c r="W61" s="491"/>
      <c r="X61" s="491"/>
      <c r="Y61" s="491"/>
      <c r="Z61" s="491"/>
      <c r="AA61" s="491"/>
      <c r="AB61" s="709" t="str">
        <f>ﾁｰﾑﾃﾞｰﾀ!C9</f>
        <v>県立沼宮内高等学校</v>
      </c>
      <c r="AC61" s="491"/>
      <c r="AD61" s="491"/>
      <c r="AE61" s="491"/>
      <c r="AF61" s="491"/>
      <c r="AG61" s="491"/>
      <c r="AH61" s="491"/>
      <c r="AI61" s="491"/>
      <c r="AJ61" s="491"/>
      <c r="AK61" s="491"/>
      <c r="AL61" s="491"/>
      <c r="AM61" s="491"/>
      <c r="AN61" s="491"/>
      <c r="AO61" s="491"/>
      <c r="AP61" s="491"/>
      <c r="AQ61" s="491"/>
      <c r="AR61" s="491"/>
      <c r="AS61" s="491"/>
      <c r="AT61" s="491"/>
      <c r="AU61" s="491"/>
      <c r="AV61" s="491"/>
    </row>
    <row r="62" spans="1:48" ht="13.5">
      <c r="A62" s="491"/>
      <c r="B62" s="491"/>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709" t="str">
        <f>ﾁｰﾑﾃﾞｰﾀ!C10</f>
        <v>県立葛巻高等学校</v>
      </c>
      <c r="AC62" s="491"/>
      <c r="AD62" s="491"/>
      <c r="AE62" s="491"/>
      <c r="AF62" s="491"/>
      <c r="AG62" s="491"/>
      <c r="AH62" s="491"/>
      <c r="AI62" s="491"/>
      <c r="AJ62" s="491"/>
      <c r="AK62" s="491"/>
      <c r="AL62" s="491"/>
      <c r="AM62" s="491"/>
      <c r="AN62" s="491"/>
      <c r="AO62" s="491"/>
      <c r="AP62" s="491"/>
      <c r="AQ62" s="491"/>
      <c r="AR62" s="491"/>
      <c r="AS62" s="491"/>
      <c r="AT62" s="491"/>
      <c r="AU62" s="491"/>
      <c r="AV62" s="491"/>
    </row>
    <row r="63" spans="1:48" ht="13.5">
      <c r="A63" s="491"/>
      <c r="B63" s="491"/>
      <c r="C63" s="491"/>
      <c r="D63" s="491"/>
      <c r="E63" s="491"/>
      <c r="F63" s="491"/>
      <c r="G63" s="491"/>
      <c r="H63" s="491"/>
      <c r="I63" s="491"/>
      <c r="J63" s="491"/>
      <c r="K63" s="491"/>
      <c r="L63" s="491"/>
      <c r="M63" s="491"/>
      <c r="N63" s="491"/>
      <c r="O63" s="491"/>
      <c r="P63" s="491"/>
      <c r="Q63" s="491"/>
      <c r="R63" s="491"/>
      <c r="S63" s="491"/>
      <c r="T63" s="491"/>
      <c r="U63" s="491"/>
      <c r="V63" s="491"/>
      <c r="W63" s="491"/>
      <c r="X63" s="491"/>
      <c r="Y63" s="491"/>
      <c r="Z63" s="491"/>
      <c r="AA63" s="491"/>
      <c r="AB63" s="709" t="str">
        <f>ﾁｰﾑﾃﾞｰﾀ!C11</f>
        <v>県立平舘高等学校</v>
      </c>
      <c r="AC63" s="491"/>
      <c r="AD63" s="491"/>
      <c r="AE63" s="491"/>
      <c r="AF63" s="491"/>
      <c r="AG63" s="491"/>
      <c r="AH63" s="491"/>
      <c r="AI63" s="491"/>
      <c r="AJ63" s="491"/>
      <c r="AK63" s="491"/>
      <c r="AL63" s="491"/>
      <c r="AM63" s="491"/>
      <c r="AN63" s="491"/>
      <c r="AO63" s="491"/>
      <c r="AP63" s="491"/>
      <c r="AQ63" s="491"/>
      <c r="AR63" s="491"/>
      <c r="AS63" s="491"/>
      <c r="AT63" s="491"/>
      <c r="AU63" s="491"/>
      <c r="AV63" s="491"/>
    </row>
    <row r="64" spans="1:48" ht="13.5">
      <c r="A64" s="491"/>
      <c r="B64" s="491"/>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709" t="str">
        <f>ﾁｰﾑﾃﾞｰﾀ!C12</f>
        <v>県立雫石高等学校</v>
      </c>
      <c r="AC64" s="491"/>
      <c r="AD64" s="491"/>
      <c r="AE64" s="491"/>
      <c r="AF64" s="491"/>
      <c r="AG64" s="491"/>
      <c r="AH64" s="491"/>
      <c r="AI64" s="491"/>
      <c r="AJ64" s="491"/>
      <c r="AK64" s="491"/>
      <c r="AL64" s="491"/>
      <c r="AM64" s="491"/>
      <c r="AN64" s="491"/>
      <c r="AO64" s="491"/>
      <c r="AP64" s="491"/>
      <c r="AQ64" s="491"/>
      <c r="AR64" s="491"/>
      <c r="AS64" s="491"/>
      <c r="AT64" s="491"/>
      <c r="AU64" s="491"/>
      <c r="AV64" s="491"/>
    </row>
    <row r="65" spans="1:48" ht="13.5">
      <c r="A65" s="491"/>
      <c r="B65" s="491"/>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709" t="str">
        <f>ﾁｰﾑﾃﾞｰﾀ!C13</f>
        <v>県立盛岡第一高等学校</v>
      </c>
      <c r="AC65" s="491"/>
      <c r="AD65" s="491"/>
      <c r="AE65" s="491"/>
      <c r="AF65" s="491"/>
      <c r="AG65" s="491"/>
      <c r="AH65" s="491"/>
      <c r="AI65" s="491"/>
      <c r="AJ65" s="491"/>
      <c r="AK65" s="491"/>
      <c r="AL65" s="491"/>
      <c r="AM65" s="491"/>
      <c r="AN65" s="491"/>
      <c r="AO65" s="491"/>
      <c r="AP65" s="491"/>
      <c r="AQ65" s="491"/>
      <c r="AR65" s="491"/>
      <c r="AS65" s="491"/>
      <c r="AT65" s="491"/>
      <c r="AU65" s="491"/>
      <c r="AV65" s="491"/>
    </row>
    <row r="66" spans="1:48" ht="13.5">
      <c r="A66" s="491"/>
      <c r="B66" s="491"/>
      <c r="C66" s="491"/>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709" t="str">
        <f>ﾁｰﾑﾃﾞｰﾀ!C14</f>
        <v>県立盛岡第三高等学校</v>
      </c>
      <c r="AC66" s="491"/>
      <c r="AD66" s="491"/>
      <c r="AE66" s="491"/>
      <c r="AF66" s="491"/>
      <c r="AG66" s="491"/>
      <c r="AH66" s="491"/>
      <c r="AI66" s="491"/>
      <c r="AJ66" s="491"/>
      <c r="AK66" s="491"/>
      <c r="AL66" s="491"/>
      <c r="AM66" s="491"/>
      <c r="AN66" s="491"/>
      <c r="AO66" s="491"/>
      <c r="AP66" s="491"/>
      <c r="AQ66" s="491"/>
      <c r="AR66" s="491"/>
      <c r="AS66" s="491"/>
      <c r="AT66" s="491"/>
      <c r="AU66" s="491"/>
      <c r="AV66" s="491"/>
    </row>
    <row r="67" spans="1:48" ht="13.5">
      <c r="A67" s="491"/>
      <c r="B67" s="491"/>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709" t="str">
        <f>ﾁｰﾑﾃﾞｰﾀ!C15</f>
        <v>県立盛岡第四高等学校</v>
      </c>
      <c r="AC67" s="491"/>
      <c r="AD67" s="491"/>
      <c r="AE67" s="491"/>
      <c r="AF67" s="491"/>
      <c r="AG67" s="491"/>
      <c r="AH67" s="491"/>
      <c r="AI67" s="491"/>
      <c r="AJ67" s="491"/>
      <c r="AK67" s="491"/>
      <c r="AL67" s="491"/>
      <c r="AM67" s="491"/>
      <c r="AN67" s="491"/>
      <c r="AO67" s="491"/>
      <c r="AP67" s="491"/>
      <c r="AQ67" s="491"/>
      <c r="AR67" s="491"/>
      <c r="AS67" s="491"/>
      <c r="AT67" s="491"/>
      <c r="AU67" s="491"/>
      <c r="AV67" s="491"/>
    </row>
    <row r="68" spans="1:48" ht="13.5">
      <c r="A68" s="491"/>
      <c r="B68" s="491"/>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709" t="str">
        <f>ﾁｰﾑﾃﾞｰﾀ!C16</f>
        <v>県立盛岡北高等学校</v>
      </c>
      <c r="AC68" s="491"/>
      <c r="AD68" s="491"/>
      <c r="AE68" s="491"/>
      <c r="AF68" s="491"/>
      <c r="AG68" s="491"/>
      <c r="AH68" s="491"/>
      <c r="AI68" s="491"/>
      <c r="AJ68" s="491"/>
      <c r="AK68" s="491"/>
      <c r="AL68" s="491"/>
      <c r="AM68" s="491"/>
      <c r="AN68" s="491"/>
      <c r="AO68" s="491"/>
      <c r="AP68" s="491"/>
      <c r="AQ68" s="491"/>
      <c r="AR68" s="491"/>
      <c r="AS68" s="491"/>
      <c r="AT68" s="491"/>
      <c r="AU68" s="491"/>
      <c r="AV68" s="491"/>
    </row>
    <row r="69" spans="1:48" ht="13.5">
      <c r="A69" s="491"/>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709" t="str">
        <f>ﾁｰﾑﾃﾞｰﾀ!C17</f>
        <v>県立盛岡南高等学校</v>
      </c>
      <c r="AC69" s="491"/>
      <c r="AD69" s="491"/>
      <c r="AE69" s="491"/>
      <c r="AF69" s="491"/>
      <c r="AG69" s="491"/>
      <c r="AH69" s="491"/>
      <c r="AI69" s="491"/>
      <c r="AJ69" s="491"/>
      <c r="AK69" s="491"/>
      <c r="AL69" s="491"/>
      <c r="AM69" s="491"/>
      <c r="AN69" s="491"/>
      <c r="AO69" s="491"/>
      <c r="AP69" s="491"/>
      <c r="AQ69" s="491"/>
      <c r="AR69" s="491"/>
      <c r="AS69" s="491"/>
      <c r="AT69" s="491"/>
      <c r="AU69" s="491"/>
      <c r="AV69" s="491"/>
    </row>
    <row r="70" spans="1:48" ht="13.5">
      <c r="A70" s="491"/>
      <c r="B70" s="491"/>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709" t="str">
        <f>ﾁｰﾑﾃﾞｰﾀ!C18</f>
        <v>県立不来方高等学校</v>
      </c>
      <c r="AC70" s="491"/>
      <c r="AD70" s="491"/>
      <c r="AE70" s="491"/>
      <c r="AF70" s="491"/>
      <c r="AG70" s="491"/>
      <c r="AH70" s="491"/>
      <c r="AI70" s="491"/>
      <c r="AJ70" s="491"/>
      <c r="AK70" s="491"/>
      <c r="AL70" s="491"/>
      <c r="AM70" s="491"/>
      <c r="AN70" s="491"/>
      <c r="AO70" s="491"/>
      <c r="AP70" s="491"/>
      <c r="AQ70" s="491"/>
      <c r="AR70" s="491"/>
      <c r="AS70" s="491"/>
      <c r="AT70" s="491"/>
      <c r="AU70" s="491"/>
      <c r="AV70" s="491"/>
    </row>
    <row r="71" spans="1:48" ht="13.5">
      <c r="A71" s="491"/>
      <c r="B71" s="491"/>
      <c r="C71" s="491"/>
      <c r="D71" s="491"/>
      <c r="E71" s="491"/>
      <c r="F71" s="491"/>
      <c r="G71" s="491"/>
      <c r="H71" s="491"/>
      <c r="I71" s="491"/>
      <c r="J71" s="491"/>
      <c r="K71" s="491"/>
      <c r="L71" s="491"/>
      <c r="M71" s="491"/>
      <c r="N71" s="491"/>
      <c r="O71" s="491"/>
      <c r="P71" s="491"/>
      <c r="Q71" s="491"/>
      <c r="R71" s="491"/>
      <c r="S71" s="491"/>
      <c r="T71" s="491"/>
      <c r="U71" s="491"/>
      <c r="V71" s="491"/>
      <c r="W71" s="491"/>
      <c r="X71" s="491"/>
      <c r="Y71" s="491"/>
      <c r="Z71" s="491"/>
      <c r="AA71" s="491"/>
      <c r="AB71" s="709" t="str">
        <f>ﾁｰﾑﾃﾞｰﾀ!C19</f>
        <v>県立盛岡農業高等学校</v>
      </c>
      <c r="AC71" s="491"/>
      <c r="AD71" s="491"/>
      <c r="AE71" s="491"/>
      <c r="AF71" s="491"/>
      <c r="AG71" s="491"/>
      <c r="AH71" s="491"/>
      <c r="AI71" s="491"/>
      <c r="AJ71" s="491"/>
      <c r="AK71" s="491"/>
      <c r="AL71" s="491"/>
      <c r="AM71" s="491"/>
      <c r="AN71" s="491"/>
      <c r="AO71" s="491"/>
      <c r="AP71" s="491"/>
      <c r="AQ71" s="491"/>
      <c r="AR71" s="491"/>
      <c r="AS71" s="491"/>
      <c r="AT71" s="491"/>
      <c r="AU71" s="491"/>
      <c r="AV71" s="491"/>
    </row>
    <row r="72" spans="1:48" ht="13.5">
      <c r="A72" s="491"/>
      <c r="B72" s="491"/>
      <c r="C72" s="491"/>
      <c r="D72" s="491"/>
      <c r="E72" s="491"/>
      <c r="F72" s="491"/>
      <c r="G72" s="491"/>
      <c r="H72" s="491"/>
      <c r="I72" s="491"/>
      <c r="J72" s="491"/>
      <c r="K72" s="491"/>
      <c r="L72" s="491"/>
      <c r="M72" s="491"/>
      <c r="N72" s="491"/>
      <c r="O72" s="491"/>
      <c r="P72" s="491"/>
      <c r="Q72" s="491"/>
      <c r="R72" s="491"/>
      <c r="S72" s="491"/>
      <c r="T72" s="491"/>
      <c r="U72" s="491"/>
      <c r="V72" s="491"/>
      <c r="W72" s="491"/>
      <c r="X72" s="491"/>
      <c r="Y72" s="491"/>
      <c r="Z72" s="491"/>
      <c r="AA72" s="491"/>
      <c r="AB72" s="709" t="str">
        <f>ﾁｰﾑﾃﾞｰﾀ!C20</f>
        <v>県立盛岡商業高等学校</v>
      </c>
      <c r="AC72" s="491"/>
      <c r="AD72" s="491"/>
      <c r="AE72" s="491"/>
      <c r="AF72" s="491"/>
      <c r="AG72" s="491"/>
      <c r="AH72" s="491"/>
      <c r="AI72" s="491"/>
      <c r="AJ72" s="491"/>
      <c r="AK72" s="491"/>
      <c r="AL72" s="491"/>
      <c r="AM72" s="491"/>
      <c r="AN72" s="491"/>
      <c r="AO72" s="491"/>
      <c r="AP72" s="491"/>
      <c r="AQ72" s="491"/>
      <c r="AR72" s="491"/>
      <c r="AS72" s="491"/>
      <c r="AT72" s="491"/>
      <c r="AU72" s="491"/>
      <c r="AV72" s="491"/>
    </row>
    <row r="73" spans="1:48" ht="13.5">
      <c r="A73" s="491"/>
      <c r="B73" s="491"/>
      <c r="C73" s="491"/>
      <c r="D73" s="491"/>
      <c r="E73" s="491"/>
      <c r="F73" s="491"/>
      <c r="G73" s="491"/>
      <c r="H73" s="491"/>
      <c r="I73" s="491"/>
      <c r="J73" s="491"/>
      <c r="K73" s="491"/>
      <c r="L73" s="491"/>
      <c r="M73" s="491"/>
      <c r="N73" s="491"/>
      <c r="O73" s="491"/>
      <c r="P73" s="491"/>
      <c r="Q73" s="491"/>
      <c r="R73" s="491"/>
      <c r="S73" s="491"/>
      <c r="T73" s="491"/>
      <c r="U73" s="491"/>
      <c r="V73" s="491"/>
      <c r="W73" s="491"/>
      <c r="X73" s="491"/>
      <c r="Y73" s="491"/>
      <c r="Z73" s="491"/>
      <c r="AA73" s="491"/>
      <c r="AB73" s="709" t="str">
        <f>ﾁｰﾑﾃﾞｰﾀ!C21</f>
        <v>盛岡市立高等学校</v>
      </c>
      <c r="AC73" s="491"/>
      <c r="AD73" s="491"/>
      <c r="AE73" s="491"/>
      <c r="AF73" s="491"/>
      <c r="AG73" s="491"/>
      <c r="AH73" s="491"/>
      <c r="AI73" s="491"/>
      <c r="AJ73" s="491"/>
      <c r="AK73" s="491"/>
      <c r="AL73" s="491"/>
      <c r="AM73" s="491"/>
      <c r="AN73" s="491"/>
      <c r="AO73" s="491"/>
      <c r="AP73" s="491"/>
      <c r="AQ73" s="491"/>
      <c r="AR73" s="491"/>
      <c r="AS73" s="491"/>
      <c r="AT73" s="491"/>
      <c r="AU73" s="491"/>
      <c r="AV73" s="491"/>
    </row>
    <row r="74" spans="1:48" ht="13.5">
      <c r="A74" s="491"/>
      <c r="B74" s="491"/>
      <c r="C74" s="491"/>
      <c r="D74" s="491"/>
      <c r="E74" s="491"/>
      <c r="F74" s="491"/>
      <c r="G74" s="491"/>
      <c r="H74" s="491"/>
      <c r="I74" s="491"/>
      <c r="J74" s="491"/>
      <c r="K74" s="491"/>
      <c r="L74" s="491"/>
      <c r="M74" s="491"/>
      <c r="N74" s="491"/>
      <c r="O74" s="491"/>
      <c r="P74" s="491"/>
      <c r="Q74" s="491"/>
      <c r="R74" s="491"/>
      <c r="S74" s="491"/>
      <c r="T74" s="491"/>
      <c r="U74" s="491"/>
      <c r="V74" s="491"/>
      <c r="W74" s="491"/>
      <c r="X74" s="491"/>
      <c r="Y74" s="491"/>
      <c r="Z74" s="491"/>
      <c r="AA74" s="491"/>
      <c r="AB74" s="709" t="str">
        <f>ﾁｰﾑﾃﾞｰﾀ!C22</f>
        <v>岩手高等学校</v>
      </c>
      <c r="AC74" s="491"/>
      <c r="AD74" s="491"/>
      <c r="AE74" s="491"/>
      <c r="AF74" s="491"/>
      <c r="AG74" s="491"/>
      <c r="AH74" s="491"/>
      <c r="AI74" s="491"/>
      <c r="AJ74" s="491"/>
      <c r="AK74" s="491"/>
      <c r="AL74" s="491"/>
      <c r="AM74" s="491"/>
      <c r="AN74" s="491"/>
      <c r="AO74" s="491"/>
      <c r="AP74" s="491"/>
      <c r="AQ74" s="491"/>
      <c r="AR74" s="491"/>
      <c r="AS74" s="491"/>
      <c r="AT74" s="491"/>
      <c r="AU74" s="491"/>
      <c r="AV74" s="491"/>
    </row>
    <row r="75" spans="1:48" ht="13.5">
      <c r="A75" s="491"/>
      <c r="B75" s="491"/>
      <c r="C75" s="491"/>
      <c r="D75" s="491"/>
      <c r="E75" s="491"/>
      <c r="F75" s="491"/>
      <c r="G75" s="491"/>
      <c r="H75" s="491"/>
      <c r="I75" s="491"/>
      <c r="J75" s="491"/>
      <c r="K75" s="491"/>
      <c r="L75" s="491"/>
      <c r="M75" s="491"/>
      <c r="N75" s="491"/>
      <c r="O75" s="491"/>
      <c r="P75" s="491"/>
      <c r="Q75" s="491"/>
      <c r="R75" s="491"/>
      <c r="S75" s="491"/>
      <c r="T75" s="491"/>
      <c r="U75" s="491"/>
      <c r="V75" s="491"/>
      <c r="W75" s="491"/>
      <c r="X75" s="491"/>
      <c r="Y75" s="491"/>
      <c r="Z75" s="491"/>
      <c r="AA75" s="491"/>
      <c r="AB75" s="709" t="str">
        <f>ﾁｰﾑﾃﾞｰﾀ!C23</f>
        <v>江南義塾盛岡高等学校</v>
      </c>
      <c r="AC75" s="491"/>
      <c r="AD75" s="491"/>
      <c r="AE75" s="491"/>
      <c r="AF75" s="491"/>
      <c r="AG75" s="491"/>
      <c r="AH75" s="491"/>
      <c r="AI75" s="491"/>
      <c r="AJ75" s="491"/>
      <c r="AK75" s="491"/>
      <c r="AL75" s="491"/>
      <c r="AM75" s="491"/>
      <c r="AN75" s="491"/>
      <c r="AO75" s="491"/>
      <c r="AP75" s="491"/>
      <c r="AQ75" s="491"/>
      <c r="AR75" s="491"/>
      <c r="AS75" s="491"/>
      <c r="AT75" s="491"/>
      <c r="AU75" s="491"/>
      <c r="AV75" s="491"/>
    </row>
    <row r="76" spans="1:48" ht="13.5">
      <c r="A76" s="491"/>
      <c r="B76" s="491"/>
      <c r="C76" s="491"/>
      <c r="D76" s="491"/>
      <c r="E76" s="491"/>
      <c r="F76" s="491"/>
      <c r="G76" s="491"/>
      <c r="H76" s="491"/>
      <c r="I76" s="491"/>
      <c r="J76" s="491"/>
      <c r="K76" s="491"/>
      <c r="L76" s="491"/>
      <c r="M76" s="491"/>
      <c r="N76" s="491"/>
      <c r="O76" s="491"/>
      <c r="P76" s="491"/>
      <c r="Q76" s="491"/>
      <c r="R76" s="491"/>
      <c r="S76" s="491"/>
      <c r="T76" s="491"/>
      <c r="U76" s="491"/>
      <c r="V76" s="491"/>
      <c r="W76" s="491"/>
      <c r="X76" s="491"/>
      <c r="Y76" s="491"/>
      <c r="Z76" s="491"/>
      <c r="AA76" s="491"/>
      <c r="AB76" s="709" t="str">
        <f>ﾁｰﾑﾃﾞｰﾀ!C24</f>
        <v>盛岡大学附属高等学校</v>
      </c>
      <c r="AC76" s="491"/>
      <c r="AD76" s="491"/>
      <c r="AE76" s="491"/>
      <c r="AF76" s="491"/>
      <c r="AG76" s="491"/>
      <c r="AH76" s="491"/>
      <c r="AI76" s="491"/>
      <c r="AJ76" s="491"/>
      <c r="AK76" s="491"/>
      <c r="AL76" s="491"/>
      <c r="AM76" s="491"/>
      <c r="AN76" s="491"/>
      <c r="AO76" s="491"/>
      <c r="AP76" s="491"/>
      <c r="AQ76" s="491"/>
      <c r="AR76" s="491"/>
      <c r="AS76" s="491"/>
      <c r="AT76" s="491"/>
      <c r="AU76" s="491"/>
      <c r="AV76" s="491"/>
    </row>
    <row r="77" spans="1:48" ht="13.5">
      <c r="A77" s="491"/>
      <c r="B77" s="491"/>
      <c r="C77" s="491"/>
      <c r="D77" s="491"/>
      <c r="E77" s="491"/>
      <c r="F77" s="491"/>
      <c r="G77" s="491"/>
      <c r="H77" s="491"/>
      <c r="I77" s="491"/>
      <c r="J77" s="491"/>
      <c r="K77" s="491"/>
      <c r="L77" s="491"/>
      <c r="M77" s="491"/>
      <c r="N77" s="491"/>
      <c r="O77" s="491"/>
      <c r="P77" s="491"/>
      <c r="Q77" s="491"/>
      <c r="R77" s="491"/>
      <c r="S77" s="491"/>
      <c r="T77" s="491"/>
      <c r="U77" s="491"/>
      <c r="V77" s="491"/>
      <c r="W77" s="491"/>
      <c r="X77" s="491"/>
      <c r="Y77" s="491"/>
      <c r="Z77" s="491"/>
      <c r="AA77" s="491"/>
      <c r="AB77" s="709" t="str">
        <f>ﾁｰﾑﾃﾞｰﾀ!C25</f>
        <v>盛岡中央高等学校</v>
      </c>
      <c r="AC77" s="491"/>
      <c r="AD77" s="491"/>
      <c r="AE77" s="491"/>
      <c r="AF77" s="491"/>
      <c r="AG77" s="491"/>
      <c r="AH77" s="491"/>
      <c r="AI77" s="491"/>
      <c r="AJ77" s="491"/>
      <c r="AK77" s="491"/>
      <c r="AL77" s="491"/>
      <c r="AM77" s="491"/>
      <c r="AN77" s="491"/>
      <c r="AO77" s="491"/>
      <c r="AP77" s="491"/>
      <c r="AQ77" s="491"/>
      <c r="AR77" s="491"/>
      <c r="AS77" s="491"/>
      <c r="AT77" s="491"/>
      <c r="AU77" s="491"/>
      <c r="AV77" s="491"/>
    </row>
    <row r="78" spans="1:48" ht="13.5">
      <c r="A78" s="491"/>
      <c r="B78" s="491"/>
      <c r="C78" s="491"/>
      <c r="D78" s="491"/>
      <c r="E78" s="491"/>
      <c r="F78" s="491"/>
      <c r="G78" s="491"/>
      <c r="H78" s="491"/>
      <c r="I78" s="491"/>
      <c r="J78" s="491"/>
      <c r="K78" s="491"/>
      <c r="L78" s="491"/>
      <c r="M78" s="491"/>
      <c r="N78" s="491"/>
      <c r="O78" s="491"/>
      <c r="P78" s="491"/>
      <c r="Q78" s="491"/>
      <c r="R78" s="491"/>
      <c r="S78" s="491"/>
      <c r="T78" s="491"/>
      <c r="U78" s="491"/>
      <c r="V78" s="491"/>
      <c r="W78" s="491"/>
      <c r="X78" s="491"/>
      <c r="Y78" s="491"/>
      <c r="Z78" s="491"/>
      <c r="AA78" s="491"/>
      <c r="AB78" s="710" t="str">
        <f>ﾁｰﾑﾃﾞｰﾀ!C26</f>
        <v>県立杜陵高等学校（定時制）</v>
      </c>
      <c r="AC78" s="491"/>
      <c r="AD78" s="491"/>
      <c r="AE78" s="491"/>
      <c r="AF78" s="491"/>
      <c r="AG78" s="491"/>
      <c r="AH78" s="491"/>
      <c r="AI78" s="491"/>
      <c r="AJ78" s="491"/>
      <c r="AK78" s="491"/>
      <c r="AL78" s="491"/>
      <c r="AM78" s="491"/>
      <c r="AN78" s="491"/>
      <c r="AO78" s="491"/>
      <c r="AP78" s="491"/>
      <c r="AQ78" s="491"/>
      <c r="AR78" s="491"/>
      <c r="AS78" s="491"/>
      <c r="AT78" s="491"/>
      <c r="AU78" s="491"/>
      <c r="AV78" s="491"/>
    </row>
    <row r="79" spans="1:48" ht="13.5">
      <c r="A79" s="491"/>
      <c r="B79" s="491"/>
      <c r="C79" s="491"/>
      <c r="D79" s="491"/>
      <c r="E79" s="491"/>
      <c r="F79" s="491"/>
      <c r="G79" s="491"/>
      <c r="H79" s="491"/>
      <c r="I79" s="491"/>
      <c r="J79" s="491"/>
      <c r="K79" s="491"/>
      <c r="L79" s="491"/>
      <c r="M79" s="491"/>
      <c r="N79" s="491"/>
      <c r="O79" s="491"/>
      <c r="P79" s="491"/>
      <c r="Q79" s="491"/>
      <c r="R79" s="491"/>
      <c r="S79" s="491"/>
      <c r="T79" s="491"/>
      <c r="U79" s="491"/>
      <c r="V79" s="491"/>
      <c r="W79" s="491"/>
      <c r="X79" s="491"/>
      <c r="Y79" s="491"/>
      <c r="Z79" s="491"/>
      <c r="AA79" s="491"/>
      <c r="AB79" s="709" t="str">
        <f>ﾁｰﾑﾃﾞｰﾀ!C27</f>
        <v>県立紫波総合高等学校</v>
      </c>
      <c r="AC79" s="491"/>
      <c r="AD79" s="491"/>
      <c r="AE79" s="491"/>
      <c r="AF79" s="491"/>
      <c r="AG79" s="491"/>
      <c r="AH79" s="491"/>
      <c r="AI79" s="491"/>
      <c r="AJ79" s="491"/>
      <c r="AK79" s="491"/>
      <c r="AL79" s="491"/>
      <c r="AM79" s="491"/>
      <c r="AN79" s="491"/>
      <c r="AO79" s="491"/>
      <c r="AP79" s="491"/>
      <c r="AQ79" s="491"/>
      <c r="AR79" s="491"/>
      <c r="AS79" s="491"/>
      <c r="AT79" s="491"/>
      <c r="AU79" s="491"/>
      <c r="AV79" s="491"/>
    </row>
    <row r="80" spans="1:48" ht="13.5">
      <c r="A80" s="491"/>
      <c r="B80" s="491"/>
      <c r="C80" s="491"/>
      <c r="D80" s="491"/>
      <c r="E80" s="491"/>
      <c r="F80" s="491"/>
      <c r="G80" s="491"/>
      <c r="H80" s="491"/>
      <c r="I80" s="491"/>
      <c r="J80" s="491"/>
      <c r="K80" s="491"/>
      <c r="L80" s="491"/>
      <c r="M80" s="491"/>
      <c r="N80" s="491"/>
      <c r="O80" s="491"/>
      <c r="P80" s="491"/>
      <c r="Q80" s="491"/>
      <c r="R80" s="491"/>
      <c r="S80" s="491"/>
      <c r="T80" s="491"/>
      <c r="U80" s="491"/>
      <c r="V80" s="491"/>
      <c r="W80" s="491"/>
      <c r="X80" s="491"/>
      <c r="Y80" s="491"/>
      <c r="Z80" s="491"/>
      <c r="AA80" s="491"/>
      <c r="AB80" s="709" t="str">
        <f>ﾁｰﾑﾃﾞｰﾀ!C28</f>
        <v>県立花巻北高等学校</v>
      </c>
      <c r="AC80" s="491"/>
      <c r="AD80" s="491"/>
      <c r="AE80" s="491"/>
      <c r="AF80" s="491"/>
      <c r="AG80" s="491"/>
      <c r="AH80" s="491"/>
      <c r="AI80" s="491"/>
      <c r="AJ80" s="491"/>
      <c r="AK80" s="491"/>
      <c r="AL80" s="491"/>
      <c r="AM80" s="491"/>
      <c r="AN80" s="491"/>
      <c r="AO80" s="491"/>
      <c r="AP80" s="491"/>
      <c r="AQ80" s="491"/>
      <c r="AR80" s="491"/>
      <c r="AS80" s="491"/>
      <c r="AT80" s="491"/>
      <c r="AU80" s="491"/>
      <c r="AV80" s="491"/>
    </row>
    <row r="81" spans="1:48" ht="13.5">
      <c r="A81" s="491"/>
      <c r="B81" s="491"/>
      <c r="C81" s="491"/>
      <c r="D81" s="491"/>
      <c r="E81" s="491"/>
      <c r="F81" s="491"/>
      <c r="G81" s="491"/>
      <c r="H81" s="491"/>
      <c r="I81" s="491"/>
      <c r="J81" s="491"/>
      <c r="K81" s="491"/>
      <c r="L81" s="491"/>
      <c r="M81" s="491"/>
      <c r="N81" s="491"/>
      <c r="O81" s="491"/>
      <c r="P81" s="491"/>
      <c r="Q81" s="491"/>
      <c r="R81" s="491"/>
      <c r="S81" s="491"/>
      <c r="T81" s="491"/>
      <c r="U81" s="491"/>
      <c r="V81" s="491"/>
      <c r="W81" s="491"/>
      <c r="X81" s="491"/>
      <c r="Y81" s="491"/>
      <c r="Z81" s="491"/>
      <c r="AA81" s="491"/>
      <c r="AB81" s="709" t="str">
        <f>ﾁｰﾑﾃﾞｰﾀ!C29</f>
        <v>県立花巻南高等学校</v>
      </c>
      <c r="AC81" s="491"/>
      <c r="AD81" s="491"/>
      <c r="AE81" s="491"/>
      <c r="AF81" s="491"/>
      <c r="AG81" s="491"/>
      <c r="AH81" s="491"/>
      <c r="AI81" s="491"/>
      <c r="AJ81" s="491"/>
      <c r="AK81" s="491"/>
      <c r="AL81" s="491"/>
      <c r="AM81" s="491"/>
      <c r="AN81" s="491"/>
      <c r="AO81" s="491"/>
      <c r="AP81" s="491"/>
      <c r="AQ81" s="491"/>
      <c r="AR81" s="491"/>
      <c r="AS81" s="491"/>
      <c r="AT81" s="491"/>
      <c r="AU81" s="491"/>
      <c r="AV81" s="491"/>
    </row>
    <row r="82" spans="1:48" ht="13.5">
      <c r="A82" s="491"/>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1"/>
      <c r="Z82" s="491"/>
      <c r="AA82" s="491"/>
      <c r="AB82" s="709" t="str">
        <f>ﾁｰﾑﾃﾞｰﾀ!C30</f>
        <v>県立花北青雲高等学校</v>
      </c>
      <c r="AC82" s="491"/>
      <c r="AD82" s="491"/>
      <c r="AE82" s="491"/>
      <c r="AF82" s="491"/>
      <c r="AG82" s="491"/>
      <c r="AH82" s="491"/>
      <c r="AI82" s="491"/>
      <c r="AJ82" s="491"/>
      <c r="AK82" s="491"/>
      <c r="AL82" s="491"/>
      <c r="AM82" s="491"/>
      <c r="AN82" s="491"/>
      <c r="AO82" s="491"/>
      <c r="AP82" s="491"/>
      <c r="AQ82" s="491"/>
      <c r="AR82" s="491"/>
      <c r="AS82" s="491"/>
      <c r="AT82" s="491"/>
      <c r="AU82" s="491"/>
      <c r="AV82" s="491"/>
    </row>
    <row r="83" spans="1:48" ht="13.5">
      <c r="A83" s="491"/>
      <c r="B83" s="491"/>
      <c r="C83" s="491"/>
      <c r="D83" s="491"/>
      <c r="E83" s="491"/>
      <c r="F83" s="491"/>
      <c r="G83" s="491"/>
      <c r="H83" s="491"/>
      <c r="I83" s="491"/>
      <c r="J83" s="491"/>
      <c r="K83" s="491"/>
      <c r="L83" s="491"/>
      <c r="M83" s="491"/>
      <c r="N83" s="491"/>
      <c r="O83" s="491"/>
      <c r="P83" s="491"/>
      <c r="Q83" s="491"/>
      <c r="R83" s="491"/>
      <c r="S83" s="491"/>
      <c r="T83" s="491"/>
      <c r="U83" s="491"/>
      <c r="V83" s="491"/>
      <c r="W83" s="491"/>
      <c r="X83" s="491"/>
      <c r="Y83" s="491"/>
      <c r="Z83" s="491"/>
      <c r="AA83" s="491"/>
      <c r="AB83" s="709" t="str">
        <f>ﾁｰﾑﾃﾞｰﾀ!C31</f>
        <v>花巻東高等学校</v>
      </c>
      <c r="AC83" s="491"/>
      <c r="AD83" s="491"/>
      <c r="AE83" s="491"/>
      <c r="AF83" s="491"/>
      <c r="AG83" s="491"/>
      <c r="AH83" s="491"/>
      <c r="AI83" s="491"/>
      <c r="AJ83" s="491"/>
      <c r="AK83" s="491"/>
      <c r="AL83" s="491"/>
      <c r="AM83" s="491"/>
      <c r="AN83" s="491"/>
      <c r="AO83" s="491"/>
      <c r="AP83" s="491"/>
      <c r="AQ83" s="491"/>
      <c r="AR83" s="491"/>
      <c r="AS83" s="491"/>
      <c r="AT83" s="491"/>
      <c r="AU83" s="491"/>
      <c r="AV83" s="491"/>
    </row>
    <row r="84" spans="1:48" ht="13.5">
      <c r="A84" s="491"/>
      <c r="B84" s="491"/>
      <c r="C84" s="491"/>
      <c r="D84" s="491"/>
      <c r="E84" s="491"/>
      <c r="F84" s="491"/>
      <c r="G84" s="491"/>
      <c r="H84" s="491"/>
      <c r="I84" s="491"/>
      <c r="J84" s="491"/>
      <c r="K84" s="491"/>
      <c r="L84" s="491"/>
      <c r="M84" s="491"/>
      <c r="N84" s="491"/>
      <c r="O84" s="491"/>
      <c r="P84" s="491"/>
      <c r="Q84" s="491"/>
      <c r="R84" s="491"/>
      <c r="S84" s="491"/>
      <c r="T84" s="491"/>
      <c r="U84" s="491"/>
      <c r="V84" s="491"/>
      <c r="W84" s="491"/>
      <c r="X84" s="491"/>
      <c r="Y84" s="491"/>
      <c r="Z84" s="491"/>
      <c r="AA84" s="491"/>
      <c r="AB84" s="709" t="str">
        <f>ﾁｰﾑﾃﾞｰﾀ!C32</f>
        <v>県立遠野高等学校</v>
      </c>
      <c r="AC84" s="491"/>
      <c r="AD84" s="491"/>
      <c r="AE84" s="491"/>
      <c r="AF84" s="491"/>
      <c r="AG84" s="491"/>
      <c r="AH84" s="491"/>
      <c r="AI84" s="491"/>
      <c r="AJ84" s="491"/>
      <c r="AK84" s="491"/>
      <c r="AL84" s="491"/>
      <c r="AM84" s="491"/>
      <c r="AN84" s="491"/>
      <c r="AO84" s="491"/>
      <c r="AP84" s="491"/>
      <c r="AQ84" s="491"/>
      <c r="AR84" s="491"/>
      <c r="AS84" s="491"/>
      <c r="AT84" s="491"/>
      <c r="AU84" s="491"/>
      <c r="AV84" s="491"/>
    </row>
    <row r="85" spans="1:48" ht="13.5">
      <c r="A85" s="491"/>
      <c r="B85" s="491"/>
      <c r="C85" s="491"/>
      <c r="D85" s="491"/>
      <c r="E85" s="491"/>
      <c r="F85" s="491"/>
      <c r="G85" s="491"/>
      <c r="H85" s="491"/>
      <c r="I85" s="491"/>
      <c r="J85" s="491"/>
      <c r="K85" s="491"/>
      <c r="L85" s="491"/>
      <c r="M85" s="491"/>
      <c r="N85" s="491"/>
      <c r="O85" s="491"/>
      <c r="P85" s="491"/>
      <c r="Q85" s="491"/>
      <c r="R85" s="491"/>
      <c r="S85" s="491"/>
      <c r="T85" s="491"/>
      <c r="U85" s="491"/>
      <c r="V85" s="491"/>
      <c r="W85" s="491"/>
      <c r="X85" s="491"/>
      <c r="Y85" s="491"/>
      <c r="Z85" s="491"/>
      <c r="AA85" s="491"/>
      <c r="AB85" s="709" t="str">
        <f>ﾁｰﾑﾃﾞｰﾀ!C33</f>
        <v>県立遠野緑峰高等学校</v>
      </c>
      <c r="AC85" s="491"/>
      <c r="AD85" s="491"/>
      <c r="AE85" s="491"/>
      <c r="AF85" s="491"/>
      <c r="AG85" s="491"/>
      <c r="AH85" s="491"/>
      <c r="AI85" s="491"/>
      <c r="AJ85" s="491"/>
      <c r="AK85" s="491"/>
      <c r="AL85" s="491"/>
      <c r="AM85" s="491"/>
      <c r="AN85" s="491"/>
      <c r="AO85" s="491"/>
      <c r="AP85" s="491"/>
      <c r="AQ85" s="491"/>
      <c r="AR85" s="491"/>
      <c r="AS85" s="491"/>
      <c r="AT85" s="491"/>
      <c r="AU85" s="491"/>
      <c r="AV85" s="491"/>
    </row>
    <row r="86" spans="1:48" ht="13.5">
      <c r="A86" s="491"/>
      <c r="B86" s="491"/>
      <c r="C86" s="491"/>
      <c r="D86" s="491"/>
      <c r="E86" s="491"/>
      <c r="F86" s="491"/>
      <c r="G86" s="491"/>
      <c r="H86" s="491"/>
      <c r="I86" s="491"/>
      <c r="J86" s="491"/>
      <c r="K86" s="491"/>
      <c r="L86" s="491"/>
      <c r="M86" s="491"/>
      <c r="N86" s="491"/>
      <c r="O86" s="491"/>
      <c r="P86" s="491"/>
      <c r="Q86" s="491"/>
      <c r="R86" s="491"/>
      <c r="S86" s="491"/>
      <c r="T86" s="491"/>
      <c r="U86" s="491"/>
      <c r="V86" s="491"/>
      <c r="W86" s="491"/>
      <c r="X86" s="491"/>
      <c r="Y86" s="491"/>
      <c r="Z86" s="491"/>
      <c r="AA86" s="491"/>
      <c r="AB86" s="709" t="str">
        <f>ﾁｰﾑﾃﾞｰﾀ!C34</f>
        <v>県立黒沢尻北高等学校</v>
      </c>
      <c r="AC86" s="491"/>
      <c r="AD86" s="491"/>
      <c r="AE86" s="491"/>
      <c r="AF86" s="491"/>
      <c r="AG86" s="491"/>
      <c r="AH86" s="491"/>
      <c r="AI86" s="491"/>
      <c r="AJ86" s="491"/>
      <c r="AK86" s="491"/>
      <c r="AL86" s="491"/>
      <c r="AM86" s="491"/>
      <c r="AN86" s="491"/>
      <c r="AO86" s="491"/>
      <c r="AP86" s="491"/>
      <c r="AQ86" s="491"/>
      <c r="AR86" s="491"/>
      <c r="AS86" s="491"/>
      <c r="AT86" s="491"/>
      <c r="AU86" s="491"/>
      <c r="AV86" s="491"/>
    </row>
    <row r="87" spans="1:48" ht="13.5">
      <c r="A87" s="491"/>
      <c r="B87" s="491"/>
      <c r="C87" s="491"/>
      <c r="D87" s="491"/>
      <c r="E87" s="491"/>
      <c r="F87" s="491"/>
      <c r="G87" s="491"/>
      <c r="H87" s="491"/>
      <c r="I87" s="491"/>
      <c r="J87" s="491"/>
      <c r="K87" s="491"/>
      <c r="L87" s="491"/>
      <c r="M87" s="491"/>
      <c r="N87" s="491"/>
      <c r="O87" s="491"/>
      <c r="P87" s="491"/>
      <c r="Q87" s="491"/>
      <c r="R87" s="491"/>
      <c r="S87" s="491"/>
      <c r="T87" s="491"/>
      <c r="U87" s="491"/>
      <c r="V87" s="491"/>
      <c r="W87" s="491"/>
      <c r="X87" s="491"/>
      <c r="Y87" s="491"/>
      <c r="Z87" s="491"/>
      <c r="AA87" s="491"/>
      <c r="AB87" s="709" t="str">
        <f>ﾁｰﾑﾃﾞｰﾀ!C35</f>
        <v>専修大学北上高等学校</v>
      </c>
      <c r="AC87" s="491"/>
      <c r="AD87" s="491"/>
      <c r="AE87" s="491"/>
      <c r="AF87" s="491"/>
      <c r="AG87" s="491"/>
      <c r="AH87" s="491"/>
      <c r="AI87" s="491"/>
      <c r="AJ87" s="491"/>
      <c r="AK87" s="491"/>
      <c r="AL87" s="491"/>
      <c r="AM87" s="491"/>
      <c r="AN87" s="491"/>
      <c r="AO87" s="491"/>
      <c r="AP87" s="491"/>
      <c r="AQ87" s="491"/>
      <c r="AR87" s="491"/>
      <c r="AS87" s="491"/>
      <c r="AT87" s="491"/>
      <c r="AU87" s="491"/>
      <c r="AV87" s="491"/>
    </row>
    <row r="88" spans="1:48" ht="13.5">
      <c r="A88" s="491"/>
      <c r="B88" s="491"/>
      <c r="C88" s="491"/>
      <c r="D88" s="491"/>
      <c r="E88" s="491"/>
      <c r="F88" s="491"/>
      <c r="G88" s="491"/>
      <c r="H88" s="491"/>
      <c r="I88" s="491"/>
      <c r="J88" s="491"/>
      <c r="K88" s="491"/>
      <c r="L88" s="491"/>
      <c r="M88" s="491"/>
      <c r="N88" s="491"/>
      <c r="O88" s="491"/>
      <c r="P88" s="491"/>
      <c r="Q88" s="491"/>
      <c r="R88" s="491"/>
      <c r="S88" s="491"/>
      <c r="T88" s="491"/>
      <c r="U88" s="491"/>
      <c r="V88" s="491"/>
      <c r="W88" s="491"/>
      <c r="X88" s="491"/>
      <c r="Y88" s="491"/>
      <c r="Z88" s="491"/>
      <c r="AA88" s="491"/>
      <c r="AB88" s="709" t="str">
        <f>ﾁｰﾑﾃﾞｰﾀ!C36</f>
        <v>県立北上翔南高等学校</v>
      </c>
      <c r="AC88" s="491"/>
      <c r="AD88" s="491"/>
      <c r="AE88" s="491"/>
      <c r="AF88" s="491"/>
      <c r="AG88" s="491"/>
      <c r="AH88" s="491"/>
      <c r="AI88" s="491"/>
      <c r="AJ88" s="491"/>
      <c r="AK88" s="491"/>
      <c r="AL88" s="491"/>
      <c r="AM88" s="491"/>
      <c r="AN88" s="491"/>
      <c r="AO88" s="491"/>
      <c r="AP88" s="491"/>
      <c r="AQ88" s="491"/>
      <c r="AR88" s="491"/>
      <c r="AS88" s="491"/>
      <c r="AT88" s="491"/>
      <c r="AU88" s="491"/>
      <c r="AV88" s="491"/>
    </row>
    <row r="89" spans="1:48" ht="13.5">
      <c r="A89" s="491"/>
      <c r="B89" s="491"/>
      <c r="C89" s="491"/>
      <c r="D89" s="491"/>
      <c r="E89" s="491"/>
      <c r="F89" s="491"/>
      <c r="G89" s="491"/>
      <c r="H89" s="491"/>
      <c r="I89" s="491"/>
      <c r="J89" s="491"/>
      <c r="K89" s="491"/>
      <c r="L89" s="491"/>
      <c r="M89" s="491"/>
      <c r="N89" s="491"/>
      <c r="O89" s="491"/>
      <c r="P89" s="491"/>
      <c r="Q89" s="491"/>
      <c r="R89" s="491"/>
      <c r="S89" s="491"/>
      <c r="T89" s="491"/>
      <c r="U89" s="491"/>
      <c r="V89" s="491"/>
      <c r="W89" s="491"/>
      <c r="X89" s="491"/>
      <c r="Y89" s="491"/>
      <c r="Z89" s="491"/>
      <c r="AA89" s="491"/>
      <c r="AB89" s="709" t="str">
        <f>ﾁｰﾑﾃﾞｰﾀ!C37</f>
        <v>県立金ヶ崎高等学校</v>
      </c>
      <c r="AC89" s="491"/>
      <c r="AD89" s="491"/>
      <c r="AE89" s="491"/>
      <c r="AF89" s="491"/>
      <c r="AG89" s="491"/>
      <c r="AH89" s="491"/>
      <c r="AI89" s="491"/>
      <c r="AJ89" s="491"/>
      <c r="AK89" s="491"/>
      <c r="AL89" s="491"/>
      <c r="AM89" s="491"/>
      <c r="AN89" s="491"/>
      <c r="AO89" s="491"/>
      <c r="AP89" s="491"/>
      <c r="AQ89" s="491"/>
      <c r="AR89" s="491"/>
      <c r="AS89" s="491"/>
      <c r="AT89" s="491"/>
      <c r="AU89" s="491"/>
      <c r="AV89" s="491"/>
    </row>
    <row r="90" spans="1:48" ht="13.5">
      <c r="A90" s="491"/>
      <c r="B90" s="491"/>
      <c r="C90" s="491"/>
      <c r="D90" s="491"/>
      <c r="E90" s="491"/>
      <c r="F90" s="491"/>
      <c r="G90" s="491"/>
      <c r="H90" s="491"/>
      <c r="I90" s="491"/>
      <c r="J90" s="491"/>
      <c r="K90" s="491"/>
      <c r="L90" s="491"/>
      <c r="M90" s="491"/>
      <c r="N90" s="491"/>
      <c r="O90" s="491"/>
      <c r="P90" s="491"/>
      <c r="Q90" s="491"/>
      <c r="R90" s="491"/>
      <c r="S90" s="491"/>
      <c r="T90" s="491"/>
      <c r="U90" s="491"/>
      <c r="V90" s="491"/>
      <c r="W90" s="491"/>
      <c r="X90" s="491"/>
      <c r="Y90" s="491"/>
      <c r="Z90" s="491"/>
      <c r="AA90" s="491"/>
      <c r="AB90" s="709" t="str">
        <f>ﾁｰﾑﾃﾞｰﾀ!C38</f>
        <v>県立水沢高等学校</v>
      </c>
      <c r="AC90" s="491"/>
      <c r="AD90" s="491"/>
      <c r="AE90" s="491"/>
      <c r="AF90" s="491"/>
      <c r="AG90" s="491"/>
      <c r="AH90" s="491"/>
      <c r="AI90" s="491"/>
      <c r="AJ90" s="491"/>
      <c r="AK90" s="491"/>
      <c r="AL90" s="491"/>
      <c r="AM90" s="491"/>
      <c r="AN90" s="491"/>
      <c r="AO90" s="491"/>
      <c r="AP90" s="491"/>
      <c r="AQ90" s="491"/>
      <c r="AR90" s="491"/>
      <c r="AS90" s="491"/>
      <c r="AT90" s="491"/>
      <c r="AU90" s="491"/>
      <c r="AV90" s="491"/>
    </row>
    <row r="91" spans="1:48" ht="13.5">
      <c r="A91" s="491"/>
      <c r="B91" s="491"/>
      <c r="C91" s="491"/>
      <c r="D91" s="491"/>
      <c r="E91" s="491"/>
      <c r="F91" s="491"/>
      <c r="G91" s="491"/>
      <c r="H91" s="491"/>
      <c r="I91" s="491"/>
      <c r="J91" s="491"/>
      <c r="K91" s="491"/>
      <c r="L91" s="491"/>
      <c r="M91" s="491"/>
      <c r="N91" s="491"/>
      <c r="O91" s="491"/>
      <c r="P91" s="491"/>
      <c r="Q91" s="491"/>
      <c r="R91" s="491"/>
      <c r="S91" s="491"/>
      <c r="T91" s="491"/>
      <c r="U91" s="491"/>
      <c r="V91" s="491"/>
      <c r="W91" s="491"/>
      <c r="X91" s="491"/>
      <c r="Y91" s="491"/>
      <c r="Z91" s="491"/>
      <c r="AA91" s="491"/>
      <c r="AB91" s="709" t="str">
        <f>ﾁｰﾑﾃﾞｰﾀ!C39</f>
        <v>県立水沢農業高等学校</v>
      </c>
      <c r="AC91" s="491"/>
      <c r="AD91" s="491"/>
      <c r="AE91" s="491"/>
      <c r="AF91" s="491"/>
      <c r="AG91" s="491"/>
      <c r="AH91" s="491"/>
      <c r="AI91" s="491"/>
      <c r="AJ91" s="491"/>
      <c r="AK91" s="491"/>
      <c r="AL91" s="491"/>
      <c r="AM91" s="491"/>
      <c r="AN91" s="491"/>
      <c r="AO91" s="491"/>
      <c r="AP91" s="491"/>
      <c r="AQ91" s="491"/>
      <c r="AR91" s="491"/>
      <c r="AS91" s="491"/>
      <c r="AT91" s="491"/>
      <c r="AU91" s="491"/>
      <c r="AV91" s="491"/>
    </row>
    <row r="92" spans="1:48" ht="13.5">
      <c r="A92" s="491"/>
      <c r="B92" s="491"/>
      <c r="C92" s="491"/>
      <c r="D92" s="491"/>
      <c r="E92" s="491"/>
      <c r="F92" s="491"/>
      <c r="G92" s="491"/>
      <c r="H92" s="491"/>
      <c r="I92" s="491"/>
      <c r="J92" s="491"/>
      <c r="K92" s="491"/>
      <c r="L92" s="491"/>
      <c r="M92" s="491"/>
      <c r="N92" s="491"/>
      <c r="O92" s="491"/>
      <c r="P92" s="491"/>
      <c r="Q92" s="491"/>
      <c r="R92" s="491"/>
      <c r="S92" s="491"/>
      <c r="T92" s="491"/>
      <c r="U92" s="491"/>
      <c r="V92" s="491"/>
      <c r="W92" s="491"/>
      <c r="X92" s="491"/>
      <c r="Y92" s="491"/>
      <c r="Z92" s="491"/>
      <c r="AA92" s="491"/>
      <c r="AB92" s="709" t="str">
        <f>ﾁｰﾑﾃﾞｰﾀ!C40</f>
        <v>県立水沢工業高等学校</v>
      </c>
      <c r="AC92" s="491"/>
      <c r="AD92" s="491"/>
      <c r="AE92" s="491"/>
      <c r="AF92" s="491"/>
      <c r="AG92" s="491"/>
      <c r="AH92" s="491"/>
      <c r="AI92" s="491"/>
      <c r="AJ92" s="491"/>
      <c r="AK92" s="491"/>
      <c r="AL92" s="491"/>
      <c r="AM92" s="491"/>
      <c r="AN92" s="491"/>
      <c r="AO92" s="491"/>
      <c r="AP92" s="491"/>
      <c r="AQ92" s="491"/>
      <c r="AR92" s="491"/>
      <c r="AS92" s="491"/>
      <c r="AT92" s="491"/>
      <c r="AU92" s="491"/>
      <c r="AV92" s="491"/>
    </row>
    <row r="93" spans="1:48" ht="13.5">
      <c r="A93" s="491"/>
      <c r="B93" s="491"/>
      <c r="C93" s="491"/>
      <c r="D93" s="491"/>
      <c r="E93" s="491"/>
      <c r="F93" s="491"/>
      <c r="G93" s="491"/>
      <c r="H93" s="491"/>
      <c r="I93" s="491"/>
      <c r="J93" s="491"/>
      <c r="K93" s="491"/>
      <c r="L93" s="491"/>
      <c r="M93" s="491"/>
      <c r="N93" s="491"/>
      <c r="O93" s="491"/>
      <c r="P93" s="491"/>
      <c r="Q93" s="491"/>
      <c r="R93" s="491"/>
      <c r="S93" s="491"/>
      <c r="T93" s="491"/>
      <c r="U93" s="491"/>
      <c r="V93" s="491"/>
      <c r="W93" s="491"/>
      <c r="X93" s="491"/>
      <c r="Y93" s="491"/>
      <c r="Z93" s="491"/>
      <c r="AA93" s="491"/>
      <c r="AB93" s="709" t="str">
        <f>ﾁｰﾑﾃﾞｰﾀ!C41</f>
        <v>県立水沢商業高等学校</v>
      </c>
      <c r="AC93" s="491"/>
      <c r="AD93" s="491"/>
      <c r="AE93" s="491"/>
      <c r="AF93" s="491"/>
      <c r="AG93" s="491"/>
      <c r="AH93" s="491"/>
      <c r="AI93" s="491"/>
      <c r="AJ93" s="491"/>
      <c r="AK93" s="491"/>
      <c r="AL93" s="491"/>
      <c r="AM93" s="491"/>
      <c r="AN93" s="491"/>
      <c r="AO93" s="491"/>
      <c r="AP93" s="491"/>
      <c r="AQ93" s="491"/>
      <c r="AR93" s="491"/>
      <c r="AS93" s="491"/>
      <c r="AT93" s="491"/>
      <c r="AU93" s="491"/>
      <c r="AV93" s="491"/>
    </row>
    <row r="94" spans="1:48" ht="13.5">
      <c r="A94" s="491"/>
      <c r="B94" s="491"/>
      <c r="C94" s="491"/>
      <c r="D94" s="491"/>
      <c r="E94" s="491"/>
      <c r="F94" s="491"/>
      <c r="G94" s="491"/>
      <c r="H94" s="491"/>
      <c r="I94" s="491"/>
      <c r="J94" s="491"/>
      <c r="K94" s="491"/>
      <c r="L94" s="491"/>
      <c r="M94" s="491"/>
      <c r="N94" s="491"/>
      <c r="O94" s="491"/>
      <c r="P94" s="491"/>
      <c r="Q94" s="491"/>
      <c r="R94" s="491"/>
      <c r="S94" s="491"/>
      <c r="T94" s="491"/>
      <c r="U94" s="491"/>
      <c r="V94" s="491"/>
      <c r="W94" s="491"/>
      <c r="X94" s="491"/>
      <c r="Y94" s="491"/>
      <c r="Z94" s="491"/>
      <c r="AA94" s="491"/>
      <c r="AB94" s="709" t="str">
        <f>ﾁｰﾑﾃﾞｰﾀ!C42</f>
        <v>水沢第一高等学校</v>
      </c>
      <c r="AC94" s="491"/>
      <c r="AD94" s="491"/>
      <c r="AE94" s="491"/>
      <c r="AF94" s="491"/>
      <c r="AG94" s="491"/>
      <c r="AH94" s="491"/>
      <c r="AI94" s="491"/>
      <c r="AJ94" s="491"/>
      <c r="AK94" s="491"/>
      <c r="AL94" s="491"/>
      <c r="AM94" s="491"/>
      <c r="AN94" s="491"/>
      <c r="AO94" s="491"/>
      <c r="AP94" s="491"/>
      <c r="AQ94" s="491"/>
      <c r="AR94" s="491"/>
      <c r="AS94" s="491"/>
      <c r="AT94" s="491"/>
      <c r="AU94" s="491"/>
      <c r="AV94" s="491"/>
    </row>
    <row r="95" spans="1:48" ht="13.5">
      <c r="A95" s="491"/>
      <c r="B95" s="491"/>
      <c r="C95" s="491"/>
      <c r="D95" s="491"/>
      <c r="E95" s="491"/>
      <c r="F95" s="491"/>
      <c r="G95" s="491"/>
      <c r="H95" s="491"/>
      <c r="I95" s="491"/>
      <c r="J95" s="491"/>
      <c r="K95" s="491"/>
      <c r="L95" s="491"/>
      <c r="M95" s="491"/>
      <c r="N95" s="491"/>
      <c r="O95" s="491"/>
      <c r="P95" s="491"/>
      <c r="Q95" s="491"/>
      <c r="R95" s="491"/>
      <c r="S95" s="491"/>
      <c r="T95" s="491"/>
      <c r="U95" s="491"/>
      <c r="V95" s="491"/>
      <c r="W95" s="491"/>
      <c r="X95" s="491"/>
      <c r="Y95" s="491"/>
      <c r="Z95" s="491"/>
      <c r="AA95" s="491"/>
      <c r="AB95" s="709" t="str">
        <f>ﾁｰﾑﾃﾞｰﾀ!C43</f>
        <v>県立前沢高等学校</v>
      </c>
      <c r="AC95" s="491"/>
      <c r="AD95" s="491"/>
      <c r="AE95" s="491"/>
      <c r="AF95" s="491"/>
      <c r="AG95" s="491"/>
      <c r="AH95" s="491"/>
      <c r="AI95" s="491"/>
      <c r="AJ95" s="491"/>
      <c r="AK95" s="491"/>
      <c r="AL95" s="491"/>
      <c r="AM95" s="491"/>
      <c r="AN95" s="491"/>
      <c r="AO95" s="491"/>
      <c r="AP95" s="491"/>
      <c r="AQ95" s="491"/>
      <c r="AR95" s="491"/>
      <c r="AS95" s="491"/>
      <c r="AT95" s="491"/>
      <c r="AU95" s="491"/>
      <c r="AV95" s="491"/>
    </row>
    <row r="96" spans="1:48" ht="13.5">
      <c r="A96" s="491"/>
      <c r="B96" s="491"/>
      <c r="C96" s="491"/>
      <c r="D96" s="491"/>
      <c r="E96" s="491"/>
      <c r="F96" s="491"/>
      <c r="G96" s="491"/>
      <c r="H96" s="491"/>
      <c r="I96" s="491"/>
      <c r="J96" s="491"/>
      <c r="K96" s="491"/>
      <c r="L96" s="491"/>
      <c r="M96" s="491"/>
      <c r="N96" s="491"/>
      <c r="O96" s="491"/>
      <c r="P96" s="491"/>
      <c r="Q96" s="491"/>
      <c r="R96" s="491"/>
      <c r="S96" s="491"/>
      <c r="T96" s="491"/>
      <c r="U96" s="491"/>
      <c r="V96" s="491"/>
      <c r="W96" s="491"/>
      <c r="X96" s="491"/>
      <c r="Y96" s="491"/>
      <c r="Z96" s="491"/>
      <c r="AA96" s="491"/>
      <c r="AB96" s="709" t="str">
        <f>ﾁｰﾑﾃﾞｰﾀ!C44</f>
        <v>県立岩谷堂高等学校</v>
      </c>
      <c r="AC96" s="491"/>
      <c r="AD96" s="491"/>
      <c r="AE96" s="491"/>
      <c r="AF96" s="491"/>
      <c r="AG96" s="491"/>
      <c r="AH96" s="491"/>
      <c r="AI96" s="491"/>
      <c r="AJ96" s="491"/>
      <c r="AK96" s="491"/>
      <c r="AL96" s="491"/>
      <c r="AM96" s="491"/>
      <c r="AN96" s="491"/>
      <c r="AO96" s="491"/>
      <c r="AP96" s="491"/>
      <c r="AQ96" s="491"/>
      <c r="AR96" s="491"/>
      <c r="AS96" s="491"/>
      <c r="AT96" s="491"/>
      <c r="AU96" s="491"/>
      <c r="AV96" s="491"/>
    </row>
    <row r="97" spans="1:48" ht="13.5">
      <c r="A97" s="491"/>
      <c r="B97" s="491"/>
      <c r="C97" s="491"/>
      <c r="D97" s="491"/>
      <c r="E97" s="491"/>
      <c r="F97" s="491"/>
      <c r="G97" s="491"/>
      <c r="H97" s="491"/>
      <c r="I97" s="491"/>
      <c r="J97" s="491"/>
      <c r="K97" s="491"/>
      <c r="L97" s="491"/>
      <c r="M97" s="491"/>
      <c r="N97" s="491"/>
      <c r="O97" s="491"/>
      <c r="P97" s="491"/>
      <c r="Q97" s="491"/>
      <c r="R97" s="491"/>
      <c r="S97" s="491"/>
      <c r="T97" s="491"/>
      <c r="U97" s="491"/>
      <c r="V97" s="491"/>
      <c r="W97" s="491"/>
      <c r="X97" s="491"/>
      <c r="Y97" s="491"/>
      <c r="Z97" s="491"/>
      <c r="AA97" s="491"/>
      <c r="AB97" s="709" t="str">
        <f>ﾁｰﾑﾃﾞｰﾀ!C45</f>
        <v>県立岩谷堂農林高等学校</v>
      </c>
      <c r="AC97" s="491"/>
      <c r="AD97" s="491"/>
      <c r="AE97" s="491"/>
      <c r="AF97" s="491"/>
      <c r="AG97" s="491"/>
      <c r="AH97" s="491"/>
      <c r="AI97" s="491"/>
      <c r="AJ97" s="491"/>
      <c r="AK97" s="491"/>
      <c r="AL97" s="491"/>
      <c r="AM97" s="491"/>
      <c r="AN97" s="491"/>
      <c r="AO97" s="491"/>
      <c r="AP97" s="491"/>
      <c r="AQ97" s="491"/>
      <c r="AR97" s="491"/>
      <c r="AS97" s="491"/>
      <c r="AT97" s="491"/>
      <c r="AU97" s="491"/>
      <c r="AV97" s="491"/>
    </row>
    <row r="98" spans="1:48" ht="13.5">
      <c r="A98" s="491"/>
      <c r="B98" s="491"/>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709" t="str">
        <f>ﾁｰﾑﾃﾞｰﾀ!C46</f>
        <v>県立一関第一高等学校</v>
      </c>
      <c r="AC98" s="491"/>
      <c r="AD98" s="491"/>
      <c r="AE98" s="491"/>
      <c r="AF98" s="491"/>
      <c r="AG98" s="491"/>
      <c r="AH98" s="491"/>
      <c r="AI98" s="491"/>
      <c r="AJ98" s="491"/>
      <c r="AK98" s="491"/>
      <c r="AL98" s="491"/>
      <c r="AM98" s="491"/>
      <c r="AN98" s="491"/>
      <c r="AO98" s="491"/>
      <c r="AP98" s="491"/>
      <c r="AQ98" s="491"/>
      <c r="AR98" s="491"/>
      <c r="AS98" s="491"/>
      <c r="AT98" s="491"/>
      <c r="AU98" s="491"/>
      <c r="AV98" s="491"/>
    </row>
    <row r="99" spans="1:48" ht="13.5">
      <c r="A99" s="491"/>
      <c r="B99" s="491"/>
      <c r="C99" s="491"/>
      <c r="D99" s="491"/>
      <c r="E99" s="491"/>
      <c r="F99" s="491"/>
      <c r="G99" s="491"/>
      <c r="H99" s="491"/>
      <c r="I99" s="491"/>
      <c r="J99" s="491"/>
      <c r="K99" s="491"/>
      <c r="L99" s="491"/>
      <c r="M99" s="491"/>
      <c r="N99" s="491"/>
      <c r="O99" s="491"/>
      <c r="P99" s="491"/>
      <c r="Q99" s="491"/>
      <c r="R99" s="491"/>
      <c r="S99" s="491"/>
      <c r="T99" s="491"/>
      <c r="U99" s="491"/>
      <c r="V99" s="491"/>
      <c r="W99" s="491"/>
      <c r="X99" s="491"/>
      <c r="Y99" s="491"/>
      <c r="Z99" s="491"/>
      <c r="AA99" s="491"/>
      <c r="AB99" s="709" t="str">
        <f>ﾁｰﾑﾃﾞｰﾀ!C47</f>
        <v>県立一関第二高等学校</v>
      </c>
      <c r="AC99" s="491"/>
      <c r="AD99" s="491"/>
      <c r="AE99" s="491"/>
      <c r="AF99" s="491"/>
      <c r="AG99" s="491"/>
      <c r="AH99" s="491"/>
      <c r="AI99" s="491"/>
      <c r="AJ99" s="491"/>
      <c r="AK99" s="491"/>
      <c r="AL99" s="491"/>
      <c r="AM99" s="491"/>
      <c r="AN99" s="491"/>
      <c r="AO99" s="491"/>
      <c r="AP99" s="491"/>
      <c r="AQ99" s="491"/>
      <c r="AR99" s="491"/>
      <c r="AS99" s="491"/>
      <c r="AT99" s="491"/>
      <c r="AU99" s="491"/>
      <c r="AV99" s="491"/>
    </row>
    <row r="100" spans="1:48" ht="13.5">
      <c r="A100" s="491"/>
      <c r="B100" s="491"/>
      <c r="C100" s="491"/>
      <c r="D100" s="491"/>
      <c r="E100" s="491"/>
      <c r="F100" s="491"/>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709" t="str">
        <f>ﾁｰﾑﾃﾞｰﾀ!C48</f>
        <v>一関学院高等学校</v>
      </c>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row>
    <row r="101" spans="1:48" ht="13.5">
      <c r="A101" s="491"/>
      <c r="B101" s="491"/>
      <c r="C101" s="491"/>
      <c r="D101" s="491"/>
      <c r="E101" s="491"/>
      <c r="F101" s="491"/>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709" t="str">
        <f>ﾁｰﾑﾃﾞｰﾀ!C49</f>
        <v>県立花泉高等学校</v>
      </c>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row>
    <row r="102" spans="1:48" ht="13.5">
      <c r="A102" s="491"/>
      <c r="B102" s="491"/>
      <c r="C102" s="491"/>
      <c r="D102" s="491"/>
      <c r="E102" s="491"/>
      <c r="F102" s="491"/>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709" t="str">
        <f>ﾁｰﾑﾃﾞｰﾀ!C50</f>
        <v>県立千厩高等学校</v>
      </c>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row>
    <row r="103" spans="1:48" ht="13.5">
      <c r="A103" s="491"/>
      <c r="B103" s="491"/>
      <c r="C103" s="491"/>
      <c r="D103" s="491"/>
      <c r="E103" s="491"/>
      <c r="F103" s="491"/>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709" t="str">
        <f>ﾁｰﾑﾃﾞｰﾀ!C51</f>
        <v>県立大東高等学校</v>
      </c>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row>
    <row r="104" spans="1:48" ht="13.5">
      <c r="A104" s="491"/>
      <c r="B104" s="491"/>
      <c r="C104" s="491"/>
      <c r="D104" s="491"/>
      <c r="E104" s="491"/>
      <c r="F104" s="491"/>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709" t="str">
        <f>ﾁｰﾑﾃﾞｰﾀ!C52</f>
        <v>一関工業高等専門学校</v>
      </c>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row>
    <row r="105" spans="1:48" ht="13.5">
      <c r="A105" s="491"/>
      <c r="B105" s="491"/>
      <c r="C105" s="491"/>
      <c r="D105" s="491"/>
      <c r="E105" s="491"/>
      <c r="F105" s="491"/>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709" t="str">
        <f>ﾁｰﾑﾃﾞｰﾀ!C53</f>
        <v>県立高田高等学校</v>
      </c>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row>
    <row r="106" spans="1:48" ht="13.5">
      <c r="A106" s="491"/>
      <c r="B106" s="491"/>
      <c r="C106" s="491"/>
      <c r="D106" s="491"/>
      <c r="E106" s="491"/>
      <c r="F106" s="491"/>
      <c r="G106" s="491"/>
      <c r="H106" s="491"/>
      <c r="I106" s="491"/>
      <c r="J106" s="491"/>
      <c r="K106" s="491"/>
      <c r="L106" s="491"/>
      <c r="M106" s="491"/>
      <c r="N106" s="491"/>
      <c r="O106" s="491"/>
      <c r="P106" s="491"/>
      <c r="Q106" s="491"/>
      <c r="R106" s="491"/>
      <c r="S106" s="491"/>
      <c r="T106" s="491"/>
      <c r="U106" s="491"/>
      <c r="V106" s="491"/>
      <c r="W106" s="491"/>
      <c r="X106" s="491"/>
      <c r="Y106" s="491"/>
      <c r="Z106" s="491"/>
      <c r="AA106" s="491"/>
      <c r="AB106" s="709" t="str">
        <f>ﾁｰﾑﾃﾞｰﾀ!C54</f>
        <v>県立大船渡高等学校</v>
      </c>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row>
    <row r="107" spans="1:48" ht="13.5">
      <c r="A107" s="491"/>
      <c r="B107" s="491"/>
      <c r="C107" s="491"/>
      <c r="D107" s="491"/>
      <c r="E107" s="491"/>
      <c r="F107" s="491"/>
      <c r="G107" s="491"/>
      <c r="H107" s="491"/>
      <c r="I107" s="491"/>
      <c r="J107" s="491"/>
      <c r="K107" s="491"/>
      <c r="L107" s="491"/>
      <c r="M107" s="491"/>
      <c r="N107" s="491"/>
      <c r="O107" s="491"/>
      <c r="P107" s="491"/>
      <c r="Q107" s="491"/>
      <c r="R107" s="491"/>
      <c r="S107" s="491"/>
      <c r="T107" s="491"/>
      <c r="U107" s="491"/>
      <c r="V107" s="491"/>
      <c r="W107" s="491"/>
      <c r="X107" s="491"/>
      <c r="Y107" s="491"/>
      <c r="Z107" s="491"/>
      <c r="AA107" s="491"/>
      <c r="AB107" s="709" t="str">
        <f>ﾁｰﾑﾃﾞｰﾀ!C55</f>
        <v>県立大船渡東高等学校</v>
      </c>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row>
    <row r="108" spans="1:48" ht="13.5">
      <c r="A108" s="491"/>
      <c r="B108" s="491"/>
      <c r="C108" s="491"/>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709" t="str">
        <f>ﾁｰﾑﾃﾞｰﾀ!C56</f>
        <v>県立釜石高等学校</v>
      </c>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row>
    <row r="109" spans="1:48" ht="13.5">
      <c r="A109" s="491"/>
      <c r="B109" s="491"/>
      <c r="C109" s="491"/>
      <c r="D109" s="491"/>
      <c r="E109" s="491"/>
      <c r="F109" s="491"/>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709" t="str">
        <f>ﾁｰﾑﾃﾞｰﾀ!C57</f>
        <v>県立大槌高等学校</v>
      </c>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row>
    <row r="110" spans="1:48" ht="13.5">
      <c r="A110" s="491"/>
      <c r="B110" s="491"/>
      <c r="C110" s="491"/>
      <c r="D110" s="491"/>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709" t="str">
        <f>ﾁｰﾑﾃﾞｰﾀ!C58</f>
        <v>県立釜石商工高等学校</v>
      </c>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row>
    <row r="111" spans="1:48" ht="13.5">
      <c r="A111" s="491"/>
      <c r="B111" s="491"/>
      <c r="C111" s="491"/>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709" t="str">
        <f>ﾁｰﾑﾃﾞｰﾀ!C59</f>
        <v>県立山田高等学校</v>
      </c>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row>
    <row r="112" spans="1:48" ht="13.5">
      <c r="A112" s="491"/>
      <c r="B112" s="491"/>
      <c r="C112" s="491"/>
      <c r="D112" s="491"/>
      <c r="E112" s="491"/>
      <c r="F112" s="491"/>
      <c r="G112" s="491"/>
      <c r="H112" s="491"/>
      <c r="I112" s="491"/>
      <c r="J112" s="491"/>
      <c r="K112" s="491"/>
      <c r="L112" s="491"/>
      <c r="M112" s="491"/>
      <c r="N112" s="491"/>
      <c r="O112" s="491"/>
      <c r="P112" s="491"/>
      <c r="Q112" s="491"/>
      <c r="R112" s="491"/>
      <c r="S112" s="491"/>
      <c r="T112" s="491"/>
      <c r="U112" s="491"/>
      <c r="V112" s="491"/>
      <c r="W112" s="491"/>
      <c r="X112" s="491"/>
      <c r="Y112" s="491"/>
      <c r="Z112" s="491"/>
      <c r="AA112" s="491"/>
      <c r="AB112" s="709" t="str">
        <f>ﾁｰﾑﾃﾞｰﾀ!C60</f>
        <v>県立岩泉高等学校</v>
      </c>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row>
    <row r="113" spans="1:48" ht="13.5">
      <c r="A113" s="491"/>
      <c r="B113" s="491"/>
      <c r="C113" s="491"/>
      <c r="D113" s="491"/>
      <c r="E113" s="491"/>
      <c r="F113" s="491"/>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709" t="str">
        <f>ﾁｰﾑﾃﾞｰﾀ!C61</f>
        <v>県立宮古高等学校</v>
      </c>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row>
    <row r="114" spans="1:48" ht="13.5">
      <c r="A114" s="491"/>
      <c r="B114" s="491"/>
      <c r="C114" s="491"/>
      <c r="D114" s="491"/>
      <c r="E114" s="491"/>
      <c r="F114" s="491"/>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709" t="str">
        <f>ﾁｰﾑﾃﾞｰﾀ!C62</f>
        <v>県立宮古北高等学校</v>
      </c>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row>
    <row r="115" spans="1:48" ht="13.5">
      <c r="A115" s="491"/>
      <c r="B115" s="491"/>
      <c r="C115" s="491"/>
      <c r="D115" s="491"/>
      <c r="E115" s="491"/>
      <c r="F115" s="491"/>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709" t="str">
        <f>ﾁｰﾑﾃﾞｰﾀ!C63</f>
        <v>県立宮古工業高等学校</v>
      </c>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row>
    <row r="116" spans="1:48" ht="13.5">
      <c r="A116" s="491"/>
      <c r="B116" s="491"/>
      <c r="C116" s="491"/>
      <c r="D116" s="491"/>
      <c r="E116" s="491"/>
      <c r="F116" s="491"/>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709" t="str">
        <f>ﾁｰﾑﾃﾞｰﾀ!C64</f>
        <v>水沢ﾕﾅｲﾃｯﾄﾞFCﾕｰｽ</v>
      </c>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row>
    <row r="117" spans="1:48" ht="13.5">
      <c r="A117" s="491"/>
      <c r="B117" s="491"/>
      <c r="C117" s="491"/>
      <c r="D117" s="491"/>
      <c r="E117" s="491"/>
      <c r="F117" s="491"/>
      <c r="G117" s="491"/>
      <c r="H117" s="491"/>
      <c r="I117" s="491"/>
      <c r="J117" s="491"/>
      <c r="K117" s="491"/>
      <c r="L117" s="491"/>
      <c r="M117" s="491"/>
      <c r="N117" s="491"/>
      <c r="O117" s="491"/>
      <c r="P117" s="491"/>
      <c r="Q117" s="491"/>
      <c r="R117" s="491"/>
      <c r="S117" s="491"/>
      <c r="T117" s="491"/>
      <c r="U117" s="491"/>
      <c r="V117" s="491"/>
      <c r="W117" s="491"/>
      <c r="X117" s="491"/>
      <c r="Y117" s="491"/>
      <c r="Z117" s="491"/>
      <c r="AA117" s="491"/>
      <c r="AB117" s="711">
        <f>ﾁｰﾑﾃﾞｰﾀ!C65</f>
        <v>0</v>
      </c>
      <c r="AC117" s="491"/>
      <c r="AD117" s="491"/>
      <c r="AE117" s="491"/>
      <c r="AF117" s="491"/>
      <c r="AG117" s="491"/>
      <c r="AH117" s="491"/>
      <c r="AI117" s="491"/>
      <c r="AJ117" s="491"/>
      <c r="AK117" s="491"/>
      <c r="AL117" s="491"/>
      <c r="AM117" s="491"/>
      <c r="AN117" s="491"/>
      <c r="AO117" s="491"/>
      <c r="AP117" s="491"/>
      <c r="AQ117" s="491"/>
      <c r="AR117" s="491"/>
      <c r="AS117" s="491"/>
      <c r="AT117" s="491"/>
      <c r="AU117" s="491"/>
      <c r="AV117" s="491"/>
    </row>
    <row r="118" spans="1:48" ht="13.5">
      <c r="A118" s="491"/>
      <c r="B118" s="491"/>
      <c r="C118" s="491"/>
      <c r="D118" s="491"/>
      <c r="E118" s="491"/>
      <c r="F118" s="491"/>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711">
        <f>ﾁｰﾑﾃﾞｰﾀ!C66</f>
        <v>0</v>
      </c>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row>
    <row r="119" spans="1:48" ht="13.5">
      <c r="A119" s="491"/>
      <c r="B119" s="491"/>
      <c r="C119" s="491"/>
      <c r="D119" s="491"/>
      <c r="E119" s="491"/>
      <c r="F119" s="491"/>
      <c r="G119" s="491"/>
      <c r="H119" s="491"/>
      <c r="I119" s="491"/>
      <c r="J119" s="491"/>
      <c r="K119" s="491"/>
      <c r="L119" s="491"/>
      <c r="M119" s="491"/>
      <c r="N119" s="491"/>
      <c r="O119" s="491"/>
      <c r="P119" s="491"/>
      <c r="Q119" s="491"/>
      <c r="R119" s="491"/>
      <c r="S119" s="491"/>
      <c r="T119" s="491"/>
      <c r="U119" s="491"/>
      <c r="V119" s="491"/>
      <c r="W119" s="491"/>
      <c r="X119" s="491"/>
      <c r="Y119" s="491"/>
      <c r="Z119" s="491"/>
      <c r="AA119" s="491"/>
      <c r="AB119" s="693">
        <f>ﾁｰﾑﾃﾞｰﾀ!C67</f>
        <v>0</v>
      </c>
      <c r="AC119" s="491"/>
      <c r="AD119" s="491"/>
      <c r="AE119" s="491"/>
      <c r="AF119" s="491"/>
      <c r="AG119" s="491"/>
      <c r="AH119" s="491"/>
      <c r="AI119" s="491"/>
      <c r="AJ119" s="491"/>
      <c r="AK119" s="491"/>
      <c r="AL119" s="491"/>
      <c r="AM119" s="491"/>
      <c r="AN119" s="491"/>
      <c r="AO119" s="491"/>
      <c r="AP119" s="491"/>
      <c r="AQ119" s="491"/>
      <c r="AR119" s="491"/>
      <c r="AS119" s="491"/>
      <c r="AT119" s="491"/>
      <c r="AU119" s="491"/>
      <c r="AV119" s="491"/>
    </row>
    <row r="120" spans="1:48" ht="13.5">
      <c r="A120" s="491"/>
      <c r="B120" s="491"/>
      <c r="C120" s="491"/>
      <c r="D120" s="491"/>
      <c r="E120" s="491"/>
      <c r="F120" s="491"/>
      <c r="G120" s="491"/>
      <c r="H120" s="491"/>
      <c r="I120" s="491"/>
      <c r="J120" s="491"/>
      <c r="K120" s="491"/>
      <c r="L120" s="491"/>
      <c r="M120" s="491"/>
      <c r="N120" s="491"/>
      <c r="O120" s="491"/>
      <c r="P120" s="491"/>
      <c r="Q120" s="491"/>
      <c r="R120" s="491"/>
      <c r="S120" s="491"/>
      <c r="T120" s="491"/>
      <c r="U120" s="491"/>
      <c r="V120" s="491"/>
      <c r="W120" s="491"/>
      <c r="X120" s="491"/>
      <c r="Y120" s="491"/>
      <c r="Z120" s="491"/>
      <c r="AA120" s="491"/>
      <c r="AB120" s="693">
        <f>ﾁｰﾑﾃﾞｰﾀ!C68</f>
        <v>0</v>
      </c>
      <c r="AC120" s="491"/>
      <c r="AD120" s="491"/>
      <c r="AE120" s="491"/>
      <c r="AF120" s="491"/>
      <c r="AG120" s="491"/>
      <c r="AH120" s="491"/>
      <c r="AI120" s="491"/>
      <c r="AJ120" s="491"/>
      <c r="AK120" s="491"/>
      <c r="AL120" s="491"/>
      <c r="AM120" s="491"/>
      <c r="AN120" s="491"/>
      <c r="AO120" s="491"/>
      <c r="AP120" s="491"/>
      <c r="AQ120" s="491"/>
      <c r="AR120" s="491"/>
      <c r="AS120" s="491"/>
      <c r="AT120" s="491"/>
      <c r="AU120" s="491"/>
      <c r="AV120" s="491"/>
    </row>
    <row r="121" spans="1:48" ht="13.5">
      <c r="A121" s="491"/>
      <c r="B121" s="491"/>
      <c r="C121" s="491"/>
      <c r="D121" s="491"/>
      <c r="E121" s="491"/>
      <c r="F121" s="491"/>
      <c r="G121" s="491"/>
      <c r="H121" s="491"/>
      <c r="I121" s="491"/>
      <c r="J121" s="491"/>
      <c r="K121" s="491"/>
      <c r="L121" s="491"/>
      <c r="M121" s="491"/>
      <c r="N121" s="491"/>
      <c r="O121" s="491"/>
      <c r="P121" s="491"/>
      <c r="Q121" s="491"/>
      <c r="R121" s="491"/>
      <c r="S121" s="491"/>
      <c r="T121" s="491"/>
      <c r="U121" s="491"/>
      <c r="V121" s="491"/>
      <c r="W121" s="491"/>
      <c r="X121" s="491"/>
      <c r="Y121" s="491"/>
      <c r="Z121" s="491"/>
      <c r="AA121" s="491"/>
      <c r="AB121" s="693">
        <f>ﾁｰﾑﾃﾞｰﾀ!C69</f>
        <v>0</v>
      </c>
      <c r="AC121" s="491"/>
      <c r="AD121" s="491"/>
      <c r="AE121" s="491"/>
      <c r="AF121" s="491"/>
      <c r="AG121" s="491"/>
      <c r="AH121" s="491"/>
      <c r="AI121" s="491"/>
      <c r="AJ121" s="491"/>
      <c r="AK121" s="491"/>
      <c r="AL121" s="491"/>
      <c r="AM121" s="491"/>
      <c r="AN121" s="491"/>
      <c r="AO121" s="491"/>
      <c r="AP121" s="491"/>
      <c r="AQ121" s="491"/>
      <c r="AR121" s="491"/>
      <c r="AS121" s="491"/>
      <c r="AT121" s="491"/>
      <c r="AU121" s="491"/>
      <c r="AV121" s="491"/>
    </row>
    <row r="122" spans="1:48" ht="13.5">
      <c r="A122" s="491"/>
      <c r="B122" s="491"/>
      <c r="C122" s="491"/>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693">
        <f>ﾁｰﾑﾃﾞｰﾀ!C70</f>
        <v>0</v>
      </c>
      <c r="AC122" s="491"/>
      <c r="AD122" s="491"/>
      <c r="AE122" s="491"/>
      <c r="AF122" s="491"/>
      <c r="AG122" s="491"/>
      <c r="AH122" s="491"/>
      <c r="AI122" s="491"/>
      <c r="AJ122" s="491"/>
      <c r="AK122" s="491"/>
      <c r="AL122" s="491"/>
      <c r="AM122" s="491"/>
      <c r="AN122" s="491"/>
      <c r="AO122" s="491"/>
      <c r="AP122" s="491"/>
      <c r="AQ122" s="491"/>
      <c r="AR122" s="491"/>
      <c r="AS122" s="491"/>
      <c r="AT122" s="491"/>
      <c r="AU122" s="491"/>
      <c r="AV122" s="491"/>
    </row>
    <row r="123" spans="1:48" ht="13.5">
      <c r="A123" s="491"/>
      <c r="B123" s="491"/>
      <c r="C123" s="491"/>
      <c r="D123" s="491"/>
      <c r="E123" s="491"/>
      <c r="F123" s="491"/>
      <c r="G123" s="491"/>
      <c r="H123" s="491"/>
      <c r="I123" s="491"/>
      <c r="J123" s="491"/>
      <c r="K123" s="491"/>
      <c r="L123" s="491"/>
      <c r="M123" s="491"/>
      <c r="N123" s="491"/>
      <c r="O123" s="491"/>
      <c r="P123" s="491"/>
      <c r="Q123" s="491"/>
      <c r="R123" s="491"/>
      <c r="S123" s="491"/>
      <c r="T123" s="491"/>
      <c r="U123" s="491"/>
      <c r="V123" s="491"/>
      <c r="W123" s="491"/>
      <c r="X123" s="491"/>
      <c r="Y123" s="491"/>
      <c r="Z123" s="491"/>
      <c r="AA123" s="491"/>
      <c r="AB123" s="693">
        <f>ﾁｰﾑﾃﾞｰﾀ!C71</f>
        <v>0</v>
      </c>
      <c r="AC123" s="491"/>
      <c r="AD123" s="491"/>
      <c r="AE123" s="491"/>
      <c r="AF123" s="491"/>
      <c r="AG123" s="491"/>
      <c r="AH123" s="491"/>
      <c r="AI123" s="491"/>
      <c r="AJ123" s="491"/>
      <c r="AK123" s="491"/>
      <c r="AL123" s="491"/>
      <c r="AM123" s="491"/>
      <c r="AN123" s="491"/>
      <c r="AO123" s="491"/>
      <c r="AP123" s="491"/>
      <c r="AQ123" s="491"/>
      <c r="AR123" s="491"/>
      <c r="AS123" s="491"/>
      <c r="AT123" s="491"/>
      <c r="AU123" s="491"/>
      <c r="AV123" s="491"/>
    </row>
    <row r="124" spans="1:48" ht="13.5">
      <c r="A124" s="491"/>
      <c r="B124" s="491"/>
      <c r="C124" s="491"/>
      <c r="D124" s="491"/>
      <c r="E124" s="491"/>
      <c r="F124" s="491"/>
      <c r="G124" s="491"/>
      <c r="H124" s="491"/>
      <c r="I124" s="491"/>
      <c r="J124" s="491"/>
      <c r="K124" s="491"/>
      <c r="L124" s="491"/>
      <c r="M124" s="491"/>
      <c r="N124" s="491"/>
      <c r="O124" s="491"/>
      <c r="P124" s="491"/>
      <c r="Q124" s="491"/>
      <c r="R124" s="491"/>
      <c r="S124" s="491"/>
      <c r="T124" s="491"/>
      <c r="U124" s="491"/>
      <c r="V124" s="491"/>
      <c r="W124" s="491"/>
      <c r="X124" s="491"/>
      <c r="Y124" s="491"/>
      <c r="Z124" s="491"/>
      <c r="AA124" s="491"/>
      <c r="AB124" s="693">
        <f>ﾁｰﾑﾃﾞｰﾀ!C72</f>
        <v>0</v>
      </c>
      <c r="AC124" s="491"/>
      <c r="AD124" s="491"/>
      <c r="AE124" s="491"/>
      <c r="AF124" s="491"/>
      <c r="AG124" s="491"/>
      <c r="AH124" s="491"/>
      <c r="AI124" s="491"/>
      <c r="AJ124" s="491"/>
      <c r="AK124" s="491"/>
      <c r="AL124" s="491"/>
      <c r="AM124" s="491"/>
      <c r="AN124" s="491"/>
      <c r="AO124" s="491"/>
      <c r="AP124" s="491"/>
      <c r="AQ124" s="491"/>
      <c r="AR124" s="491"/>
      <c r="AS124" s="491"/>
      <c r="AT124" s="491"/>
      <c r="AU124" s="491"/>
      <c r="AV124" s="491"/>
    </row>
    <row r="125" spans="1:48" ht="13.5">
      <c r="A125" s="491"/>
      <c r="B125" s="491"/>
      <c r="C125" s="491"/>
      <c r="D125" s="491"/>
      <c r="E125" s="491"/>
      <c r="F125" s="491"/>
      <c r="G125" s="491"/>
      <c r="H125" s="491"/>
      <c r="I125" s="491"/>
      <c r="J125" s="491"/>
      <c r="K125" s="491"/>
      <c r="L125" s="491"/>
      <c r="M125" s="491"/>
      <c r="N125" s="491"/>
      <c r="O125" s="491"/>
      <c r="P125" s="491"/>
      <c r="Q125" s="491"/>
      <c r="R125" s="491"/>
      <c r="S125" s="491"/>
      <c r="T125" s="491"/>
      <c r="U125" s="491"/>
      <c r="V125" s="491"/>
      <c r="W125" s="491"/>
      <c r="X125" s="491"/>
      <c r="Y125" s="491"/>
      <c r="Z125" s="491"/>
      <c r="AA125" s="491"/>
      <c r="AB125" s="693">
        <f>ﾁｰﾑﾃﾞｰﾀ!C73</f>
        <v>0</v>
      </c>
      <c r="AC125" s="491"/>
      <c r="AD125" s="491"/>
      <c r="AE125" s="491"/>
      <c r="AF125" s="491"/>
      <c r="AG125" s="491"/>
      <c r="AH125" s="491"/>
      <c r="AI125" s="491"/>
      <c r="AJ125" s="491"/>
      <c r="AK125" s="491"/>
      <c r="AL125" s="491"/>
      <c r="AM125" s="491"/>
      <c r="AN125" s="491"/>
      <c r="AO125" s="491"/>
      <c r="AP125" s="491"/>
      <c r="AQ125" s="491"/>
      <c r="AR125" s="491"/>
      <c r="AS125" s="491"/>
      <c r="AT125" s="491"/>
      <c r="AU125" s="491"/>
      <c r="AV125" s="491"/>
    </row>
    <row r="126" spans="1:48" ht="13.5">
      <c r="A126" s="491"/>
      <c r="B126" s="491"/>
      <c r="C126" s="491"/>
      <c r="D126" s="491"/>
      <c r="E126" s="491"/>
      <c r="F126" s="491"/>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693">
        <f>ﾁｰﾑﾃﾞｰﾀ!C74</f>
        <v>0</v>
      </c>
      <c r="AC126" s="491"/>
      <c r="AD126" s="491"/>
      <c r="AE126" s="491"/>
      <c r="AF126" s="491"/>
      <c r="AG126" s="491"/>
      <c r="AH126" s="491"/>
      <c r="AI126" s="491"/>
      <c r="AJ126" s="491"/>
      <c r="AK126" s="491"/>
      <c r="AL126" s="491"/>
      <c r="AM126" s="491"/>
      <c r="AN126" s="491"/>
      <c r="AO126" s="491"/>
      <c r="AP126" s="491"/>
      <c r="AQ126" s="491"/>
      <c r="AR126" s="491"/>
      <c r="AS126" s="491"/>
      <c r="AT126" s="491"/>
      <c r="AU126" s="491"/>
      <c r="AV126" s="491"/>
    </row>
    <row r="127" spans="1:48" ht="13.5">
      <c r="A127" s="491"/>
      <c r="B127" s="491"/>
      <c r="C127" s="491"/>
      <c r="D127" s="491"/>
      <c r="E127" s="491"/>
      <c r="F127" s="491"/>
      <c r="G127" s="491"/>
      <c r="H127" s="491"/>
      <c r="I127" s="491"/>
      <c r="J127" s="491"/>
      <c r="K127" s="491"/>
      <c r="L127" s="491"/>
      <c r="M127" s="491"/>
      <c r="N127" s="491"/>
      <c r="O127" s="491"/>
      <c r="P127" s="491"/>
      <c r="Q127" s="491"/>
      <c r="R127" s="491"/>
      <c r="S127" s="491"/>
      <c r="T127" s="491"/>
      <c r="U127" s="491"/>
      <c r="V127" s="491"/>
      <c r="W127" s="491"/>
      <c r="X127" s="491"/>
      <c r="Y127" s="491"/>
      <c r="Z127" s="491"/>
      <c r="AA127" s="491"/>
      <c r="AB127" s="693">
        <f>ﾁｰﾑﾃﾞｰﾀ!C75</f>
        <v>0</v>
      </c>
      <c r="AC127" s="491"/>
      <c r="AD127" s="491"/>
      <c r="AE127" s="491"/>
      <c r="AF127" s="491"/>
      <c r="AG127" s="491"/>
      <c r="AH127" s="491"/>
      <c r="AI127" s="491"/>
      <c r="AJ127" s="491"/>
      <c r="AK127" s="491"/>
      <c r="AL127" s="491"/>
      <c r="AM127" s="491"/>
      <c r="AN127" s="491"/>
      <c r="AO127" s="491"/>
      <c r="AP127" s="491"/>
      <c r="AQ127" s="491"/>
      <c r="AR127" s="491"/>
      <c r="AS127" s="491"/>
      <c r="AT127" s="491"/>
      <c r="AU127" s="491"/>
      <c r="AV127" s="491"/>
    </row>
    <row r="128" spans="1:48" ht="13.5">
      <c r="A128" s="491"/>
      <c r="B128" s="491"/>
      <c r="C128" s="491"/>
      <c r="D128" s="491"/>
      <c r="E128" s="491"/>
      <c r="F128" s="491"/>
      <c r="G128" s="491"/>
      <c r="H128" s="491"/>
      <c r="I128" s="491"/>
      <c r="J128" s="491"/>
      <c r="K128" s="491"/>
      <c r="L128" s="491"/>
      <c r="M128" s="491"/>
      <c r="N128" s="491"/>
      <c r="O128" s="491"/>
      <c r="P128" s="491"/>
      <c r="Q128" s="491"/>
      <c r="R128" s="491"/>
      <c r="S128" s="491"/>
      <c r="T128" s="491"/>
      <c r="U128" s="491"/>
      <c r="V128" s="491"/>
      <c r="W128" s="491"/>
      <c r="X128" s="491"/>
      <c r="Y128" s="491"/>
      <c r="Z128" s="491"/>
      <c r="AA128" s="491"/>
      <c r="AB128" s="693">
        <f>ﾁｰﾑﾃﾞｰﾀ!C76</f>
        <v>0</v>
      </c>
      <c r="AC128" s="491"/>
      <c r="AD128" s="491"/>
      <c r="AE128" s="491"/>
      <c r="AF128" s="491"/>
      <c r="AG128" s="491"/>
      <c r="AH128" s="491"/>
      <c r="AI128" s="491"/>
      <c r="AJ128" s="491"/>
      <c r="AK128" s="491"/>
      <c r="AL128" s="491"/>
      <c r="AM128" s="491"/>
      <c r="AN128" s="491"/>
      <c r="AO128" s="491"/>
      <c r="AP128" s="491"/>
      <c r="AQ128" s="491"/>
      <c r="AR128" s="491"/>
      <c r="AS128" s="491"/>
      <c r="AT128" s="491"/>
      <c r="AU128" s="491"/>
      <c r="AV128" s="491"/>
    </row>
    <row r="129" spans="1:48" ht="13.5">
      <c r="A129" s="491"/>
      <c r="B129" s="491"/>
      <c r="C129" s="491"/>
      <c r="D129" s="491"/>
      <c r="E129" s="491"/>
      <c r="F129" s="491"/>
      <c r="G129" s="491"/>
      <c r="H129" s="491"/>
      <c r="I129" s="491"/>
      <c r="J129" s="491"/>
      <c r="K129" s="491"/>
      <c r="L129" s="491"/>
      <c r="M129" s="491"/>
      <c r="N129" s="491"/>
      <c r="O129" s="491"/>
      <c r="P129" s="491"/>
      <c r="Q129" s="491"/>
      <c r="R129" s="491"/>
      <c r="S129" s="491"/>
      <c r="T129" s="491"/>
      <c r="U129" s="491"/>
      <c r="V129" s="491"/>
      <c r="W129" s="491"/>
      <c r="X129" s="491"/>
      <c r="Y129" s="491"/>
      <c r="Z129" s="491"/>
      <c r="AA129" s="491"/>
      <c r="AB129" s="693">
        <f>ﾁｰﾑﾃﾞｰﾀ!C77</f>
        <v>0</v>
      </c>
      <c r="AC129" s="491"/>
      <c r="AD129" s="491"/>
      <c r="AE129" s="491"/>
      <c r="AF129" s="491"/>
      <c r="AG129" s="491"/>
      <c r="AH129" s="491"/>
      <c r="AI129" s="491"/>
      <c r="AJ129" s="491"/>
      <c r="AK129" s="491"/>
      <c r="AL129" s="491"/>
      <c r="AM129" s="491"/>
      <c r="AN129" s="491"/>
      <c r="AO129" s="491"/>
      <c r="AP129" s="491"/>
      <c r="AQ129" s="491"/>
      <c r="AR129" s="491"/>
      <c r="AS129" s="491"/>
      <c r="AT129" s="491"/>
      <c r="AU129" s="491"/>
      <c r="AV129" s="491"/>
    </row>
    <row r="130" spans="1:48" ht="13.5">
      <c r="A130" s="491"/>
      <c r="B130" s="491"/>
      <c r="C130" s="491"/>
      <c r="D130" s="491"/>
      <c r="E130" s="491"/>
      <c r="F130" s="491"/>
      <c r="G130" s="491"/>
      <c r="H130" s="491"/>
      <c r="I130" s="491"/>
      <c r="J130" s="491"/>
      <c r="K130" s="491"/>
      <c r="L130" s="491"/>
      <c r="M130" s="491"/>
      <c r="N130" s="491"/>
      <c r="O130" s="491"/>
      <c r="P130" s="491"/>
      <c r="Q130" s="491"/>
      <c r="R130" s="491"/>
      <c r="S130" s="491"/>
      <c r="T130" s="491"/>
      <c r="U130" s="491"/>
      <c r="V130" s="491"/>
      <c r="W130" s="491"/>
      <c r="X130" s="491"/>
      <c r="Y130" s="491"/>
      <c r="Z130" s="491"/>
      <c r="AA130" s="491"/>
      <c r="AB130" s="693">
        <f>ﾁｰﾑﾃﾞｰﾀ!C78</f>
        <v>0</v>
      </c>
      <c r="AC130" s="491"/>
      <c r="AD130" s="491"/>
      <c r="AE130" s="491"/>
      <c r="AF130" s="491"/>
      <c r="AG130" s="491"/>
      <c r="AH130" s="491"/>
      <c r="AI130" s="491"/>
      <c r="AJ130" s="491"/>
      <c r="AK130" s="491"/>
      <c r="AL130" s="491"/>
      <c r="AM130" s="491"/>
      <c r="AN130" s="491"/>
      <c r="AO130" s="491"/>
      <c r="AP130" s="491"/>
      <c r="AQ130" s="491"/>
      <c r="AR130" s="491"/>
      <c r="AS130" s="491"/>
      <c r="AT130" s="491"/>
      <c r="AU130" s="491"/>
      <c r="AV130" s="491"/>
    </row>
    <row r="131" spans="1:48" ht="13.5">
      <c r="A131" s="491"/>
      <c r="B131" s="491"/>
      <c r="C131" s="491"/>
      <c r="D131" s="491"/>
      <c r="E131" s="491"/>
      <c r="F131" s="491"/>
      <c r="G131" s="491"/>
      <c r="H131" s="491"/>
      <c r="I131" s="491"/>
      <c r="J131" s="491"/>
      <c r="K131" s="491"/>
      <c r="L131" s="491"/>
      <c r="M131" s="491"/>
      <c r="N131" s="491"/>
      <c r="O131" s="491"/>
      <c r="P131" s="491"/>
      <c r="Q131" s="491"/>
      <c r="R131" s="491"/>
      <c r="S131" s="491"/>
      <c r="T131" s="491"/>
      <c r="U131" s="491"/>
      <c r="V131" s="491"/>
      <c r="W131" s="491"/>
      <c r="X131" s="491"/>
      <c r="Y131" s="491"/>
      <c r="Z131" s="491"/>
      <c r="AA131" s="491"/>
      <c r="AB131" s="693">
        <f>ﾁｰﾑﾃﾞｰﾀ!C79</f>
        <v>0</v>
      </c>
      <c r="AC131" s="491"/>
      <c r="AD131" s="491"/>
      <c r="AE131" s="491"/>
      <c r="AF131" s="491"/>
      <c r="AG131" s="491"/>
      <c r="AH131" s="491"/>
      <c r="AI131" s="491"/>
      <c r="AJ131" s="491"/>
      <c r="AK131" s="491"/>
      <c r="AL131" s="491"/>
      <c r="AM131" s="491"/>
      <c r="AN131" s="491"/>
      <c r="AO131" s="491"/>
      <c r="AP131" s="491"/>
      <c r="AQ131" s="491"/>
      <c r="AR131" s="491"/>
      <c r="AS131" s="491"/>
      <c r="AT131" s="491"/>
      <c r="AU131" s="491"/>
      <c r="AV131" s="491"/>
    </row>
    <row r="132" spans="1:48" ht="13.5">
      <c r="A132" s="491"/>
      <c r="B132" s="491"/>
      <c r="C132" s="491"/>
      <c r="D132" s="491"/>
      <c r="E132" s="491"/>
      <c r="F132" s="491"/>
      <c r="G132" s="491"/>
      <c r="H132" s="491"/>
      <c r="I132" s="491"/>
      <c r="J132" s="491"/>
      <c r="K132" s="491"/>
      <c r="L132" s="491"/>
      <c r="M132" s="491"/>
      <c r="N132" s="491"/>
      <c r="O132" s="491"/>
      <c r="P132" s="491"/>
      <c r="Q132" s="491"/>
      <c r="R132" s="491"/>
      <c r="S132" s="491"/>
      <c r="T132" s="491"/>
      <c r="U132" s="491"/>
      <c r="V132" s="491"/>
      <c r="W132" s="491"/>
      <c r="X132" s="491"/>
      <c r="Y132" s="491"/>
      <c r="Z132" s="491"/>
      <c r="AA132" s="491"/>
      <c r="AB132" s="693">
        <f>ﾁｰﾑﾃﾞｰﾀ!C80</f>
        <v>0</v>
      </c>
      <c r="AC132" s="491"/>
      <c r="AD132" s="491"/>
      <c r="AE132" s="491"/>
      <c r="AF132" s="491"/>
      <c r="AG132" s="491"/>
      <c r="AH132" s="491"/>
      <c r="AI132" s="491"/>
      <c r="AJ132" s="491"/>
      <c r="AK132" s="491"/>
      <c r="AL132" s="491"/>
      <c r="AM132" s="491"/>
      <c r="AN132" s="491"/>
      <c r="AO132" s="491"/>
      <c r="AP132" s="491"/>
      <c r="AQ132" s="491"/>
      <c r="AR132" s="491"/>
      <c r="AS132" s="491"/>
      <c r="AT132" s="491"/>
      <c r="AU132" s="491"/>
      <c r="AV132" s="491"/>
    </row>
    <row r="133" spans="1:48" ht="13.5">
      <c r="A133" s="491"/>
      <c r="B133" s="491"/>
      <c r="C133" s="491"/>
      <c r="D133" s="491"/>
      <c r="E133" s="491"/>
      <c r="F133" s="491"/>
      <c r="G133" s="491"/>
      <c r="H133" s="491"/>
      <c r="I133" s="491"/>
      <c r="J133" s="491"/>
      <c r="K133" s="491"/>
      <c r="L133" s="491"/>
      <c r="M133" s="491"/>
      <c r="N133" s="491"/>
      <c r="O133" s="491"/>
      <c r="P133" s="491"/>
      <c r="Q133" s="491"/>
      <c r="R133" s="491"/>
      <c r="S133" s="491"/>
      <c r="T133" s="491"/>
      <c r="U133" s="491"/>
      <c r="V133" s="491"/>
      <c r="W133" s="491"/>
      <c r="X133" s="491"/>
      <c r="Y133" s="491"/>
      <c r="Z133" s="491"/>
      <c r="AA133" s="491"/>
      <c r="AB133" s="693">
        <f>ﾁｰﾑﾃﾞｰﾀ!C81</f>
        <v>0</v>
      </c>
      <c r="AC133" s="491"/>
      <c r="AD133" s="491"/>
      <c r="AE133" s="491"/>
      <c r="AF133" s="491"/>
      <c r="AG133" s="491"/>
      <c r="AH133" s="491"/>
      <c r="AI133" s="491"/>
      <c r="AJ133" s="491"/>
      <c r="AK133" s="491"/>
      <c r="AL133" s="491"/>
      <c r="AM133" s="491"/>
      <c r="AN133" s="491"/>
      <c r="AO133" s="491"/>
      <c r="AP133" s="491"/>
      <c r="AQ133" s="491"/>
      <c r="AR133" s="491"/>
      <c r="AS133" s="491"/>
      <c r="AT133" s="491"/>
      <c r="AU133" s="491"/>
      <c r="AV133" s="491"/>
    </row>
    <row r="134" spans="1:48" ht="13.5">
      <c r="A134" s="491"/>
      <c r="B134" s="491"/>
      <c r="C134" s="491"/>
      <c r="D134" s="491"/>
      <c r="E134" s="491"/>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693">
        <f>ﾁｰﾑﾃﾞｰﾀ!C82</f>
        <v>0</v>
      </c>
      <c r="AC134" s="491"/>
      <c r="AD134" s="491"/>
      <c r="AE134" s="491"/>
      <c r="AF134" s="491"/>
      <c r="AG134" s="491"/>
      <c r="AH134" s="491"/>
      <c r="AI134" s="491"/>
      <c r="AJ134" s="491"/>
      <c r="AK134" s="491"/>
      <c r="AL134" s="491"/>
      <c r="AM134" s="491"/>
      <c r="AN134" s="491"/>
      <c r="AO134" s="491"/>
      <c r="AP134" s="491"/>
      <c r="AQ134" s="491"/>
      <c r="AR134" s="491"/>
      <c r="AS134" s="491"/>
      <c r="AT134" s="491"/>
      <c r="AU134" s="491"/>
      <c r="AV134" s="491"/>
    </row>
    <row r="135" spans="1:48" ht="13.5">
      <c r="A135" s="491"/>
      <c r="B135" s="491"/>
      <c r="C135" s="491"/>
      <c r="D135" s="491"/>
      <c r="E135" s="491"/>
      <c r="F135" s="491"/>
      <c r="G135" s="491"/>
      <c r="H135" s="491"/>
      <c r="I135" s="491"/>
      <c r="J135" s="491"/>
      <c r="K135" s="491"/>
      <c r="L135" s="491"/>
      <c r="M135" s="491"/>
      <c r="N135" s="491"/>
      <c r="O135" s="491"/>
      <c r="P135" s="491"/>
      <c r="Q135" s="491"/>
      <c r="R135" s="491"/>
      <c r="S135" s="491"/>
      <c r="T135" s="491"/>
      <c r="U135" s="491"/>
      <c r="V135" s="491"/>
      <c r="W135" s="491"/>
      <c r="X135" s="491"/>
      <c r="Y135" s="491"/>
      <c r="Z135" s="491"/>
      <c r="AA135" s="491"/>
      <c r="AB135" s="693">
        <f>ﾁｰﾑﾃﾞｰﾀ!C83</f>
        <v>0</v>
      </c>
      <c r="AC135" s="491"/>
      <c r="AD135" s="491"/>
      <c r="AE135" s="491"/>
      <c r="AF135" s="491"/>
      <c r="AG135" s="491"/>
      <c r="AH135" s="491"/>
      <c r="AI135" s="491"/>
      <c r="AJ135" s="491"/>
      <c r="AK135" s="491"/>
      <c r="AL135" s="491"/>
      <c r="AM135" s="491"/>
      <c r="AN135" s="491"/>
      <c r="AO135" s="491"/>
      <c r="AP135" s="491"/>
      <c r="AQ135" s="491"/>
      <c r="AR135" s="491"/>
      <c r="AS135" s="491"/>
      <c r="AT135" s="491"/>
      <c r="AU135" s="491"/>
      <c r="AV135" s="491"/>
    </row>
    <row r="136" spans="1:48" ht="13.5">
      <c r="A136" s="491"/>
      <c r="B136" s="491"/>
      <c r="C136" s="491"/>
      <c r="D136" s="491"/>
      <c r="E136" s="491"/>
      <c r="F136" s="491"/>
      <c r="G136" s="491"/>
      <c r="H136" s="491"/>
      <c r="I136" s="491"/>
      <c r="J136" s="491"/>
      <c r="K136" s="491"/>
      <c r="L136" s="491"/>
      <c r="M136" s="491"/>
      <c r="N136" s="491"/>
      <c r="O136" s="491"/>
      <c r="P136" s="491"/>
      <c r="Q136" s="491"/>
      <c r="R136" s="491"/>
      <c r="S136" s="491"/>
      <c r="T136" s="491"/>
      <c r="U136" s="491"/>
      <c r="V136" s="491"/>
      <c r="W136" s="491"/>
      <c r="X136" s="491"/>
      <c r="Y136" s="491"/>
      <c r="Z136" s="491"/>
      <c r="AA136" s="491"/>
      <c r="AB136" s="693">
        <f>ﾁｰﾑﾃﾞｰﾀ!C84</f>
        <v>0</v>
      </c>
      <c r="AC136" s="491"/>
      <c r="AD136" s="491"/>
      <c r="AE136" s="491"/>
      <c r="AF136" s="491"/>
      <c r="AG136" s="491"/>
      <c r="AH136" s="491"/>
      <c r="AI136" s="491"/>
      <c r="AJ136" s="491"/>
      <c r="AK136" s="491"/>
      <c r="AL136" s="491"/>
      <c r="AM136" s="491"/>
      <c r="AN136" s="491"/>
      <c r="AO136" s="491"/>
      <c r="AP136" s="491"/>
      <c r="AQ136" s="491"/>
      <c r="AR136" s="491"/>
      <c r="AS136" s="491"/>
      <c r="AT136" s="491"/>
      <c r="AU136" s="491"/>
      <c r="AV136" s="491"/>
    </row>
    <row r="137" spans="1:48" ht="13.5">
      <c r="A137" s="491"/>
      <c r="B137" s="491"/>
      <c r="C137" s="491"/>
      <c r="D137" s="491"/>
      <c r="E137" s="491"/>
      <c r="F137" s="491"/>
      <c r="G137" s="491"/>
      <c r="H137" s="491"/>
      <c r="I137" s="491"/>
      <c r="J137" s="491"/>
      <c r="K137" s="491"/>
      <c r="L137" s="491"/>
      <c r="M137" s="491"/>
      <c r="N137" s="491"/>
      <c r="O137" s="491"/>
      <c r="P137" s="491"/>
      <c r="Q137" s="491"/>
      <c r="R137" s="491"/>
      <c r="S137" s="491"/>
      <c r="T137" s="491"/>
      <c r="U137" s="491"/>
      <c r="V137" s="491"/>
      <c r="W137" s="491"/>
      <c r="X137" s="491"/>
      <c r="Y137" s="491"/>
      <c r="Z137" s="491"/>
      <c r="AA137" s="491"/>
      <c r="AB137" s="693">
        <f>ﾁｰﾑﾃﾞｰﾀ!C85</f>
        <v>0</v>
      </c>
      <c r="AC137" s="491"/>
      <c r="AD137" s="491"/>
      <c r="AE137" s="491"/>
      <c r="AF137" s="491"/>
      <c r="AG137" s="491"/>
      <c r="AH137" s="491"/>
      <c r="AI137" s="491"/>
      <c r="AJ137" s="491"/>
      <c r="AK137" s="491"/>
      <c r="AL137" s="491"/>
      <c r="AM137" s="491"/>
      <c r="AN137" s="491"/>
      <c r="AO137" s="491"/>
      <c r="AP137" s="491"/>
      <c r="AQ137" s="491"/>
      <c r="AR137" s="491"/>
      <c r="AS137" s="491"/>
      <c r="AT137" s="491"/>
      <c r="AU137" s="491"/>
      <c r="AV137" s="491"/>
    </row>
    <row r="138" spans="1:48" ht="13.5">
      <c r="A138" s="491"/>
      <c r="B138" s="491"/>
      <c r="C138" s="491"/>
      <c r="D138" s="491"/>
      <c r="E138" s="491"/>
      <c r="F138" s="491"/>
      <c r="G138" s="491"/>
      <c r="H138" s="491"/>
      <c r="I138" s="491"/>
      <c r="J138" s="491"/>
      <c r="K138" s="491"/>
      <c r="L138" s="491"/>
      <c r="M138" s="491"/>
      <c r="N138" s="491"/>
      <c r="O138" s="491"/>
      <c r="P138" s="491"/>
      <c r="Q138" s="491"/>
      <c r="R138" s="491"/>
      <c r="S138" s="491"/>
      <c r="T138" s="491"/>
      <c r="U138" s="491"/>
      <c r="V138" s="491"/>
      <c r="W138" s="491"/>
      <c r="X138" s="491"/>
      <c r="Y138" s="491"/>
      <c r="Z138" s="491"/>
      <c r="AA138" s="491"/>
      <c r="AB138" s="693">
        <f>ﾁｰﾑﾃﾞｰﾀ!C86</f>
        <v>0</v>
      </c>
      <c r="AC138" s="491"/>
      <c r="AD138" s="491"/>
      <c r="AE138" s="491"/>
      <c r="AF138" s="491"/>
      <c r="AG138" s="491"/>
      <c r="AH138" s="491"/>
      <c r="AI138" s="491"/>
      <c r="AJ138" s="491"/>
      <c r="AK138" s="491"/>
      <c r="AL138" s="491"/>
      <c r="AM138" s="491"/>
      <c r="AN138" s="491"/>
      <c r="AO138" s="491"/>
      <c r="AP138" s="491"/>
      <c r="AQ138" s="491"/>
      <c r="AR138" s="491"/>
      <c r="AS138" s="491"/>
      <c r="AT138" s="491"/>
      <c r="AU138" s="491"/>
      <c r="AV138" s="491"/>
    </row>
    <row r="139" spans="1:48" ht="13.5">
      <c r="A139" s="491"/>
      <c r="B139" s="491"/>
      <c r="C139" s="491"/>
      <c r="D139" s="491"/>
      <c r="E139" s="491"/>
      <c r="F139" s="491"/>
      <c r="G139" s="491"/>
      <c r="H139" s="491"/>
      <c r="I139" s="491"/>
      <c r="J139" s="491"/>
      <c r="K139" s="491"/>
      <c r="L139" s="491"/>
      <c r="M139" s="491"/>
      <c r="N139" s="491"/>
      <c r="O139" s="491"/>
      <c r="P139" s="491"/>
      <c r="Q139" s="491"/>
      <c r="R139" s="491"/>
      <c r="S139" s="491"/>
      <c r="T139" s="491"/>
      <c r="U139" s="491"/>
      <c r="V139" s="491"/>
      <c r="W139" s="491"/>
      <c r="X139" s="491"/>
      <c r="Y139" s="491"/>
      <c r="Z139" s="491"/>
      <c r="AA139" s="491"/>
      <c r="AB139" s="693">
        <f>ﾁｰﾑﾃﾞｰﾀ!C87</f>
        <v>0</v>
      </c>
      <c r="AC139" s="491"/>
      <c r="AD139" s="491"/>
      <c r="AE139" s="491"/>
      <c r="AF139" s="491"/>
      <c r="AG139" s="491"/>
      <c r="AH139" s="491"/>
      <c r="AI139" s="491"/>
      <c r="AJ139" s="491"/>
      <c r="AK139" s="491"/>
      <c r="AL139" s="491"/>
      <c r="AM139" s="491"/>
      <c r="AN139" s="491"/>
      <c r="AO139" s="491"/>
      <c r="AP139" s="491"/>
      <c r="AQ139" s="491"/>
      <c r="AR139" s="491"/>
      <c r="AS139" s="491"/>
      <c r="AT139" s="491"/>
      <c r="AU139" s="491"/>
      <c r="AV139" s="491"/>
    </row>
    <row r="140" spans="1:48" ht="13.5">
      <c r="A140" s="491"/>
      <c r="B140" s="491"/>
      <c r="C140" s="491"/>
      <c r="D140" s="491"/>
      <c r="E140" s="491"/>
      <c r="F140" s="491"/>
      <c r="G140" s="491"/>
      <c r="H140" s="491"/>
      <c r="I140" s="491"/>
      <c r="J140" s="491"/>
      <c r="K140" s="491"/>
      <c r="L140" s="491"/>
      <c r="M140" s="491"/>
      <c r="N140" s="491"/>
      <c r="O140" s="491"/>
      <c r="P140" s="491"/>
      <c r="Q140" s="491"/>
      <c r="R140" s="491"/>
      <c r="S140" s="491"/>
      <c r="T140" s="491"/>
      <c r="U140" s="491"/>
      <c r="V140" s="491"/>
      <c r="W140" s="491"/>
      <c r="X140" s="491"/>
      <c r="Y140" s="491"/>
      <c r="Z140" s="491"/>
      <c r="AA140" s="491"/>
      <c r="AB140" s="693">
        <f>ﾁｰﾑﾃﾞｰﾀ!C88</f>
        <v>0</v>
      </c>
      <c r="AC140" s="491"/>
      <c r="AD140" s="491"/>
      <c r="AE140" s="491"/>
      <c r="AF140" s="491"/>
      <c r="AG140" s="491"/>
      <c r="AH140" s="491"/>
      <c r="AI140" s="491"/>
      <c r="AJ140" s="491"/>
      <c r="AK140" s="491"/>
      <c r="AL140" s="491"/>
      <c r="AM140" s="491"/>
      <c r="AN140" s="491"/>
      <c r="AO140" s="491"/>
      <c r="AP140" s="491"/>
      <c r="AQ140" s="491"/>
      <c r="AR140" s="491"/>
      <c r="AS140" s="491"/>
      <c r="AT140" s="491"/>
      <c r="AU140" s="491"/>
      <c r="AV140" s="491"/>
    </row>
    <row r="141" spans="1:48" ht="13.5">
      <c r="A141" s="491"/>
      <c r="B141" s="491"/>
      <c r="C141" s="491"/>
      <c r="D141" s="491"/>
      <c r="E141" s="491"/>
      <c r="F141" s="491"/>
      <c r="G141" s="491"/>
      <c r="H141" s="491"/>
      <c r="I141" s="491"/>
      <c r="J141" s="491"/>
      <c r="K141" s="491"/>
      <c r="L141" s="491"/>
      <c r="M141" s="491"/>
      <c r="N141" s="491"/>
      <c r="O141" s="491"/>
      <c r="P141" s="491"/>
      <c r="Q141" s="491"/>
      <c r="R141" s="491"/>
      <c r="S141" s="491"/>
      <c r="T141" s="491"/>
      <c r="U141" s="491"/>
      <c r="V141" s="491"/>
      <c r="W141" s="491"/>
      <c r="X141" s="491"/>
      <c r="Y141" s="491"/>
      <c r="Z141" s="491"/>
      <c r="AA141" s="491"/>
      <c r="AB141" s="693">
        <f>ﾁｰﾑﾃﾞｰﾀ!C89</f>
        <v>0</v>
      </c>
      <c r="AC141" s="491"/>
      <c r="AD141" s="491"/>
      <c r="AE141" s="491"/>
      <c r="AF141" s="491"/>
      <c r="AG141" s="491"/>
      <c r="AH141" s="491"/>
      <c r="AI141" s="491"/>
      <c r="AJ141" s="491"/>
      <c r="AK141" s="491"/>
      <c r="AL141" s="491"/>
      <c r="AM141" s="491"/>
      <c r="AN141" s="491"/>
      <c r="AO141" s="491"/>
      <c r="AP141" s="491"/>
      <c r="AQ141" s="491"/>
      <c r="AR141" s="491"/>
      <c r="AS141" s="491"/>
      <c r="AT141" s="491"/>
      <c r="AU141" s="491"/>
      <c r="AV141" s="491"/>
    </row>
    <row r="142" spans="1:48" ht="13.5">
      <c r="A142" s="491"/>
      <c r="B142" s="491"/>
      <c r="C142" s="491"/>
      <c r="D142" s="491"/>
      <c r="E142" s="491"/>
      <c r="F142" s="491"/>
      <c r="G142" s="491"/>
      <c r="H142" s="491"/>
      <c r="I142" s="491"/>
      <c r="J142" s="491"/>
      <c r="K142" s="491"/>
      <c r="L142" s="491"/>
      <c r="M142" s="491"/>
      <c r="N142" s="491"/>
      <c r="O142" s="491"/>
      <c r="P142" s="491"/>
      <c r="Q142" s="491"/>
      <c r="R142" s="491"/>
      <c r="S142" s="491"/>
      <c r="T142" s="491"/>
      <c r="U142" s="491"/>
      <c r="V142" s="491"/>
      <c r="W142" s="491"/>
      <c r="X142" s="491"/>
      <c r="Y142" s="491"/>
      <c r="Z142" s="491"/>
      <c r="AA142" s="491"/>
      <c r="AB142" s="693">
        <f>ﾁｰﾑﾃﾞｰﾀ!C90</f>
        <v>0</v>
      </c>
      <c r="AC142" s="491"/>
      <c r="AD142" s="491"/>
      <c r="AE142" s="491"/>
      <c r="AF142" s="491"/>
      <c r="AG142" s="491"/>
      <c r="AH142" s="491"/>
      <c r="AI142" s="491"/>
      <c r="AJ142" s="491"/>
      <c r="AK142" s="491"/>
      <c r="AL142" s="491"/>
      <c r="AM142" s="491"/>
      <c r="AN142" s="491"/>
      <c r="AO142" s="491"/>
      <c r="AP142" s="491"/>
      <c r="AQ142" s="491"/>
      <c r="AR142" s="491"/>
      <c r="AS142" s="491"/>
      <c r="AT142" s="491"/>
      <c r="AU142" s="491"/>
      <c r="AV142" s="491"/>
    </row>
    <row r="143" spans="1:48" ht="13.5">
      <c r="A143" s="491"/>
      <c r="B143" s="491"/>
      <c r="C143" s="491"/>
      <c r="D143" s="491"/>
      <c r="E143" s="491"/>
      <c r="F143" s="491"/>
      <c r="G143" s="491"/>
      <c r="H143" s="491"/>
      <c r="I143" s="491"/>
      <c r="J143" s="491"/>
      <c r="K143" s="491"/>
      <c r="L143" s="491"/>
      <c r="M143" s="491"/>
      <c r="N143" s="491"/>
      <c r="O143" s="491"/>
      <c r="P143" s="491"/>
      <c r="Q143" s="491"/>
      <c r="R143" s="491"/>
      <c r="S143" s="491"/>
      <c r="T143" s="491"/>
      <c r="U143" s="491"/>
      <c r="V143" s="491"/>
      <c r="W143" s="491"/>
      <c r="X143" s="491"/>
      <c r="Y143" s="491"/>
      <c r="Z143" s="491"/>
      <c r="AA143" s="491"/>
      <c r="AB143" s="693">
        <f>ﾁｰﾑﾃﾞｰﾀ!C91</f>
        <v>0</v>
      </c>
      <c r="AC143" s="491"/>
      <c r="AD143" s="491"/>
      <c r="AE143" s="491"/>
      <c r="AF143" s="491"/>
      <c r="AG143" s="491"/>
      <c r="AH143" s="491"/>
      <c r="AI143" s="491"/>
      <c r="AJ143" s="491"/>
      <c r="AK143" s="491"/>
      <c r="AL143" s="491"/>
      <c r="AM143" s="491"/>
      <c r="AN143" s="491"/>
      <c r="AO143" s="491"/>
      <c r="AP143" s="491"/>
      <c r="AQ143" s="491"/>
      <c r="AR143" s="491"/>
      <c r="AS143" s="491"/>
      <c r="AT143" s="491"/>
      <c r="AU143" s="491"/>
      <c r="AV143" s="491"/>
    </row>
    <row r="144" spans="1:48" ht="13.5">
      <c r="A144" s="491"/>
      <c r="B144" s="491"/>
      <c r="C144" s="491"/>
      <c r="D144" s="491"/>
      <c r="E144" s="491"/>
      <c r="F144" s="491"/>
      <c r="G144" s="491"/>
      <c r="H144" s="491"/>
      <c r="I144" s="491"/>
      <c r="J144" s="491"/>
      <c r="K144" s="491"/>
      <c r="L144" s="491"/>
      <c r="M144" s="491"/>
      <c r="N144" s="491"/>
      <c r="O144" s="491"/>
      <c r="P144" s="491"/>
      <c r="Q144" s="491"/>
      <c r="R144" s="491"/>
      <c r="S144" s="491"/>
      <c r="T144" s="491"/>
      <c r="U144" s="491"/>
      <c r="V144" s="491"/>
      <c r="W144" s="491"/>
      <c r="X144" s="491"/>
      <c r="Y144" s="491"/>
      <c r="Z144" s="491"/>
      <c r="AA144" s="491"/>
      <c r="AB144" s="693">
        <f>ﾁｰﾑﾃﾞｰﾀ!C92</f>
        <v>0</v>
      </c>
      <c r="AC144" s="491"/>
      <c r="AD144" s="491"/>
      <c r="AE144" s="491"/>
      <c r="AF144" s="491"/>
      <c r="AG144" s="491"/>
      <c r="AH144" s="491"/>
      <c r="AI144" s="491"/>
      <c r="AJ144" s="491"/>
      <c r="AK144" s="491"/>
      <c r="AL144" s="491"/>
      <c r="AM144" s="491"/>
      <c r="AN144" s="491"/>
      <c r="AO144" s="491"/>
      <c r="AP144" s="491"/>
      <c r="AQ144" s="491"/>
      <c r="AR144" s="491"/>
      <c r="AS144" s="491"/>
      <c r="AT144" s="491"/>
      <c r="AU144" s="491"/>
      <c r="AV144" s="491"/>
    </row>
    <row r="145" spans="1:48" ht="13.5">
      <c r="A145" s="491"/>
      <c r="B145" s="491"/>
      <c r="C145" s="491"/>
      <c r="D145" s="491"/>
      <c r="E145" s="491"/>
      <c r="F145" s="491"/>
      <c r="G145" s="491"/>
      <c r="H145" s="491"/>
      <c r="I145" s="491"/>
      <c r="J145" s="491"/>
      <c r="K145" s="491"/>
      <c r="L145" s="491"/>
      <c r="M145" s="491"/>
      <c r="N145" s="491"/>
      <c r="O145" s="491"/>
      <c r="P145" s="491"/>
      <c r="Q145" s="491"/>
      <c r="R145" s="491"/>
      <c r="S145" s="491"/>
      <c r="T145" s="491"/>
      <c r="U145" s="491"/>
      <c r="V145" s="491"/>
      <c r="W145" s="491"/>
      <c r="X145" s="491"/>
      <c r="Y145" s="491"/>
      <c r="Z145" s="491"/>
      <c r="AA145" s="491"/>
      <c r="AB145" s="693">
        <f>ﾁｰﾑﾃﾞｰﾀ!C93</f>
        <v>0</v>
      </c>
      <c r="AC145" s="491"/>
      <c r="AD145" s="491"/>
      <c r="AE145" s="491"/>
      <c r="AF145" s="491"/>
      <c r="AG145" s="491"/>
      <c r="AH145" s="491"/>
      <c r="AI145" s="491"/>
      <c r="AJ145" s="491"/>
      <c r="AK145" s="491"/>
      <c r="AL145" s="491"/>
      <c r="AM145" s="491"/>
      <c r="AN145" s="491"/>
      <c r="AO145" s="491"/>
      <c r="AP145" s="491"/>
      <c r="AQ145" s="491"/>
      <c r="AR145" s="491"/>
      <c r="AS145" s="491"/>
      <c r="AT145" s="491"/>
      <c r="AU145" s="491"/>
      <c r="AV145" s="491"/>
    </row>
    <row r="146" spans="1:48" ht="13.5">
      <c r="A146" s="491"/>
      <c r="B146" s="491"/>
      <c r="C146" s="491"/>
      <c r="D146" s="491"/>
      <c r="E146" s="491"/>
      <c r="F146" s="491"/>
      <c r="G146" s="491"/>
      <c r="H146" s="491"/>
      <c r="I146" s="491"/>
      <c r="J146" s="491"/>
      <c r="K146" s="491"/>
      <c r="L146" s="491"/>
      <c r="M146" s="491"/>
      <c r="N146" s="491"/>
      <c r="O146" s="491"/>
      <c r="P146" s="491"/>
      <c r="Q146" s="491"/>
      <c r="R146" s="491"/>
      <c r="S146" s="491"/>
      <c r="T146" s="491"/>
      <c r="U146" s="491"/>
      <c r="V146" s="491"/>
      <c r="W146" s="491"/>
      <c r="X146" s="491"/>
      <c r="Y146" s="491"/>
      <c r="Z146" s="491"/>
      <c r="AA146" s="491"/>
      <c r="AB146" s="693">
        <f>ﾁｰﾑﾃﾞｰﾀ!C94</f>
        <v>0</v>
      </c>
      <c r="AC146" s="491"/>
      <c r="AD146" s="491"/>
      <c r="AE146" s="491"/>
      <c r="AF146" s="491"/>
      <c r="AG146" s="491"/>
      <c r="AH146" s="491"/>
      <c r="AI146" s="491"/>
      <c r="AJ146" s="491"/>
      <c r="AK146" s="491"/>
      <c r="AL146" s="491"/>
      <c r="AM146" s="491"/>
      <c r="AN146" s="491"/>
      <c r="AO146" s="491"/>
      <c r="AP146" s="491"/>
      <c r="AQ146" s="491"/>
      <c r="AR146" s="491"/>
      <c r="AS146" s="491"/>
      <c r="AT146" s="491"/>
      <c r="AU146" s="491"/>
      <c r="AV146" s="491"/>
    </row>
    <row r="147" spans="1:48" ht="13.5">
      <c r="A147" s="491"/>
      <c r="B147" s="491"/>
      <c r="C147" s="491"/>
      <c r="D147" s="491"/>
      <c r="E147" s="491"/>
      <c r="F147" s="491"/>
      <c r="G147" s="491"/>
      <c r="H147" s="491"/>
      <c r="I147" s="491"/>
      <c r="J147" s="491"/>
      <c r="K147" s="491"/>
      <c r="L147" s="491"/>
      <c r="M147" s="491"/>
      <c r="N147" s="491"/>
      <c r="O147" s="491"/>
      <c r="P147" s="491"/>
      <c r="Q147" s="491"/>
      <c r="R147" s="491"/>
      <c r="S147" s="491"/>
      <c r="T147" s="491"/>
      <c r="U147" s="491"/>
      <c r="V147" s="491"/>
      <c r="W147" s="491"/>
      <c r="X147" s="491"/>
      <c r="Y147" s="491"/>
      <c r="Z147" s="491"/>
      <c r="AA147" s="491"/>
      <c r="AB147" s="693">
        <f>ﾁｰﾑﾃﾞｰﾀ!C95</f>
        <v>0</v>
      </c>
      <c r="AC147" s="491"/>
      <c r="AD147" s="491"/>
      <c r="AE147" s="491"/>
      <c r="AF147" s="491"/>
      <c r="AG147" s="491"/>
      <c r="AH147" s="491"/>
      <c r="AI147" s="491"/>
      <c r="AJ147" s="491"/>
      <c r="AK147" s="491"/>
      <c r="AL147" s="491"/>
      <c r="AM147" s="491"/>
      <c r="AN147" s="491"/>
      <c r="AO147" s="491"/>
      <c r="AP147" s="491"/>
      <c r="AQ147" s="491"/>
      <c r="AR147" s="491"/>
      <c r="AS147" s="491"/>
      <c r="AT147" s="491"/>
      <c r="AU147" s="491"/>
      <c r="AV147" s="491"/>
    </row>
    <row r="148" spans="1:48" ht="13.5">
      <c r="A148" s="491"/>
      <c r="M148" s="491"/>
      <c r="N148" s="491"/>
      <c r="O148" s="491"/>
      <c r="P148" s="491"/>
      <c r="Q148" s="491"/>
      <c r="R148" s="491"/>
      <c r="S148" s="491"/>
      <c r="T148" s="491"/>
      <c r="U148" s="491"/>
      <c r="V148" s="491"/>
      <c r="W148" s="491"/>
      <c r="X148" s="491"/>
      <c r="Y148" s="491"/>
      <c r="Z148" s="491"/>
      <c r="AA148" s="491"/>
      <c r="AB148" s="693">
        <f>ﾁｰﾑﾃﾞｰﾀ!C96</f>
        <v>0</v>
      </c>
      <c r="AC148" s="491"/>
      <c r="AD148" s="491"/>
      <c r="AE148" s="491"/>
      <c r="AF148" s="491"/>
      <c r="AG148" s="491"/>
      <c r="AH148" s="491"/>
      <c r="AI148" s="491"/>
      <c r="AJ148" s="491"/>
      <c r="AK148" s="491"/>
      <c r="AL148" s="491"/>
      <c r="AM148" s="491"/>
      <c r="AN148" s="491"/>
      <c r="AO148" s="491"/>
      <c r="AP148" s="491"/>
      <c r="AQ148" s="491"/>
      <c r="AR148" s="491"/>
      <c r="AS148" s="491"/>
      <c r="AT148" s="491"/>
      <c r="AU148" s="491"/>
      <c r="AV148" s="491"/>
    </row>
    <row r="149" spans="1:48" ht="13.5">
      <c r="A149" s="491"/>
      <c r="M149" s="491"/>
      <c r="N149" s="491"/>
      <c r="O149" s="491"/>
      <c r="P149" s="491"/>
      <c r="Q149" s="491"/>
      <c r="R149" s="491"/>
      <c r="S149" s="491"/>
      <c r="T149" s="491"/>
      <c r="U149" s="491"/>
      <c r="V149" s="491"/>
      <c r="W149" s="491"/>
      <c r="X149" s="491"/>
      <c r="Y149" s="491"/>
      <c r="Z149" s="491"/>
      <c r="AA149" s="491"/>
      <c r="AB149" s="693">
        <f>ﾁｰﾑﾃﾞｰﾀ!C97</f>
        <v>0</v>
      </c>
      <c r="AC149" s="491"/>
      <c r="AD149" s="491"/>
      <c r="AE149" s="491"/>
      <c r="AF149" s="491"/>
      <c r="AG149" s="491"/>
      <c r="AH149" s="491"/>
      <c r="AI149" s="491"/>
      <c r="AJ149" s="491"/>
      <c r="AK149" s="491"/>
      <c r="AL149" s="491"/>
      <c r="AM149" s="491"/>
      <c r="AN149" s="491"/>
      <c r="AO149" s="491"/>
      <c r="AP149" s="491"/>
      <c r="AQ149" s="491"/>
      <c r="AR149" s="491"/>
      <c r="AS149" s="491"/>
      <c r="AT149" s="491"/>
      <c r="AU149" s="491"/>
      <c r="AV149" s="491"/>
    </row>
    <row r="150" spans="1:48" ht="13.5">
      <c r="A150" s="491"/>
      <c r="M150" s="491"/>
      <c r="N150" s="491"/>
      <c r="O150" s="491"/>
      <c r="P150" s="491"/>
      <c r="Q150" s="491"/>
      <c r="R150" s="491"/>
      <c r="S150" s="491"/>
      <c r="T150" s="491"/>
      <c r="U150" s="491"/>
      <c r="V150" s="491"/>
      <c r="W150" s="491"/>
      <c r="X150" s="491"/>
      <c r="Y150" s="491"/>
      <c r="Z150" s="491"/>
      <c r="AA150" s="491"/>
      <c r="AB150" s="693">
        <f>ﾁｰﾑﾃﾞｰﾀ!C98</f>
        <v>0</v>
      </c>
      <c r="AC150" s="491"/>
      <c r="AD150" s="491"/>
      <c r="AE150" s="491"/>
      <c r="AF150" s="491"/>
      <c r="AG150" s="491"/>
      <c r="AH150" s="491"/>
      <c r="AI150" s="491"/>
      <c r="AJ150" s="491"/>
      <c r="AK150" s="491"/>
      <c r="AL150" s="491"/>
      <c r="AM150" s="491"/>
      <c r="AN150" s="491"/>
      <c r="AO150" s="491"/>
      <c r="AP150" s="491"/>
      <c r="AQ150" s="491"/>
      <c r="AR150" s="491"/>
      <c r="AS150" s="491"/>
      <c r="AT150" s="491"/>
      <c r="AU150" s="491"/>
      <c r="AV150" s="491"/>
    </row>
    <row r="151" spans="1:48" ht="13.5">
      <c r="A151" s="491"/>
      <c r="M151" s="491"/>
      <c r="N151" s="491"/>
      <c r="O151" s="491"/>
      <c r="P151" s="491"/>
      <c r="Q151" s="491"/>
      <c r="R151" s="491"/>
      <c r="S151" s="491"/>
      <c r="T151" s="491"/>
      <c r="U151" s="491"/>
      <c r="V151" s="491"/>
      <c r="W151" s="491"/>
      <c r="X151" s="491"/>
      <c r="Y151" s="491"/>
      <c r="Z151" s="491"/>
      <c r="AA151" s="491"/>
      <c r="AB151" s="693">
        <f>ﾁｰﾑﾃﾞｰﾀ!C99</f>
        <v>0</v>
      </c>
      <c r="AC151" s="491"/>
      <c r="AD151" s="491"/>
      <c r="AE151" s="491"/>
      <c r="AF151" s="491"/>
      <c r="AG151" s="491"/>
      <c r="AH151" s="491"/>
      <c r="AI151" s="491"/>
      <c r="AJ151" s="491"/>
      <c r="AK151" s="491"/>
      <c r="AL151" s="491"/>
      <c r="AM151" s="491"/>
      <c r="AN151" s="491"/>
      <c r="AO151" s="491"/>
      <c r="AP151" s="491"/>
      <c r="AQ151" s="491"/>
      <c r="AR151" s="491"/>
      <c r="AS151" s="491"/>
      <c r="AT151" s="491"/>
      <c r="AU151" s="491"/>
      <c r="AV151" s="491"/>
    </row>
  </sheetData>
  <sheetProtection password="CFA6" sheet="1"/>
  <mergeCells count="124">
    <mergeCell ref="D20:F20"/>
    <mergeCell ref="D21:F21"/>
    <mergeCell ref="D22:F22"/>
    <mergeCell ref="D23:F23"/>
    <mergeCell ref="D24:F24"/>
    <mergeCell ref="D25:F25"/>
    <mergeCell ref="G27:L27"/>
    <mergeCell ref="B29:C29"/>
    <mergeCell ref="D29:F29"/>
    <mergeCell ref="G29:L29"/>
    <mergeCell ref="D26:F26"/>
    <mergeCell ref="B28:C28"/>
    <mergeCell ref="B5:L6"/>
    <mergeCell ref="B7:L7"/>
    <mergeCell ref="B17:D17"/>
    <mergeCell ref="E17:H17"/>
    <mergeCell ref="I17:L17"/>
    <mergeCell ref="D27:F27"/>
    <mergeCell ref="G20:L20"/>
    <mergeCell ref="G21:L21"/>
    <mergeCell ref="G22:L22"/>
    <mergeCell ref="G23:L23"/>
    <mergeCell ref="P14:R14"/>
    <mergeCell ref="P15:R15"/>
    <mergeCell ref="P9:R9"/>
    <mergeCell ref="P10:R10"/>
    <mergeCell ref="P11:R11"/>
    <mergeCell ref="S11:X11"/>
    <mergeCell ref="N5:X6"/>
    <mergeCell ref="B13:C14"/>
    <mergeCell ref="B15:L16"/>
    <mergeCell ref="S12:X12"/>
    <mergeCell ref="B11:C11"/>
    <mergeCell ref="B9:C10"/>
    <mergeCell ref="D9:L10"/>
    <mergeCell ref="S10:X10"/>
    <mergeCell ref="D13:L14"/>
    <mergeCell ref="D12:F12"/>
    <mergeCell ref="P17:R17"/>
    <mergeCell ref="S17:T17"/>
    <mergeCell ref="V17:X17"/>
    <mergeCell ref="T18:U18"/>
    <mergeCell ref="W18:X18"/>
    <mergeCell ref="N9:N18"/>
    <mergeCell ref="P18:R18"/>
    <mergeCell ref="S14:X14"/>
    <mergeCell ref="P16:R16"/>
    <mergeCell ref="S13:X13"/>
    <mergeCell ref="D18:L19"/>
    <mergeCell ref="B1:X2"/>
    <mergeCell ref="B3:X3"/>
    <mergeCell ref="B22:C22"/>
    <mergeCell ref="B20:C20"/>
    <mergeCell ref="B21:C21"/>
    <mergeCell ref="B12:C12"/>
    <mergeCell ref="N7:X7"/>
    <mergeCell ref="P12:R12"/>
    <mergeCell ref="P13:R13"/>
    <mergeCell ref="O19:R19"/>
    <mergeCell ref="O8:Q8"/>
    <mergeCell ref="S8:X8"/>
    <mergeCell ref="S15:X15"/>
    <mergeCell ref="G12:L12"/>
    <mergeCell ref="H11:L11"/>
    <mergeCell ref="S16:X16"/>
    <mergeCell ref="S9:X9"/>
    <mergeCell ref="V19:X19"/>
    <mergeCell ref="D11:G11"/>
    <mergeCell ref="V21:X21"/>
    <mergeCell ref="B18:C19"/>
    <mergeCell ref="U26:V26"/>
    <mergeCell ref="W25:X25"/>
    <mergeCell ref="S26:T26"/>
    <mergeCell ref="U27:V27"/>
    <mergeCell ref="S22:U22"/>
    <mergeCell ref="P23:R23"/>
    <mergeCell ref="B26:C26"/>
    <mergeCell ref="P24:R24"/>
    <mergeCell ref="W28:X28"/>
    <mergeCell ref="W29:X29"/>
    <mergeCell ref="W26:X26"/>
    <mergeCell ref="U25:V25"/>
    <mergeCell ref="S25:T25"/>
    <mergeCell ref="S29:T29"/>
    <mergeCell ref="U29:V29"/>
    <mergeCell ref="W27:X27"/>
    <mergeCell ref="S28:T28"/>
    <mergeCell ref="U28:V28"/>
    <mergeCell ref="N25:N29"/>
    <mergeCell ref="B23:C23"/>
    <mergeCell ref="O25:R25"/>
    <mergeCell ref="P26:R26"/>
    <mergeCell ref="B24:C24"/>
    <mergeCell ref="B25:C25"/>
    <mergeCell ref="B27:C27"/>
    <mergeCell ref="G24:L24"/>
    <mergeCell ref="G25:L25"/>
    <mergeCell ref="G26:L26"/>
    <mergeCell ref="V23:X23"/>
    <mergeCell ref="S24:U24"/>
    <mergeCell ref="V24:X24"/>
    <mergeCell ref="N19:N24"/>
    <mergeCell ref="S19:U19"/>
    <mergeCell ref="S20:U20"/>
    <mergeCell ref="P21:R21"/>
    <mergeCell ref="V20:X20"/>
    <mergeCell ref="S21:U21"/>
    <mergeCell ref="V22:X22"/>
    <mergeCell ref="S23:U23"/>
    <mergeCell ref="P22:R22"/>
    <mergeCell ref="P20:R20"/>
    <mergeCell ref="D28:F28"/>
    <mergeCell ref="G28:L28"/>
    <mergeCell ref="N30:N33"/>
    <mergeCell ref="P27:R27"/>
    <mergeCell ref="S27:T27"/>
    <mergeCell ref="P28:R28"/>
    <mergeCell ref="P29:R29"/>
    <mergeCell ref="W30:X30"/>
    <mergeCell ref="P31:Q31"/>
    <mergeCell ref="P32:R32"/>
    <mergeCell ref="P33:R33"/>
    <mergeCell ref="S30:T30"/>
    <mergeCell ref="U30:V30"/>
  </mergeCells>
  <conditionalFormatting sqref="S9:X9 U17">
    <cfRule type="expression" priority="75" dxfId="29" stopIfTrue="1">
      <formula>$AB$9=FALSE</formula>
    </cfRule>
  </conditionalFormatting>
  <conditionalFormatting sqref="T18">
    <cfRule type="expression" priority="76" dxfId="29" stopIfTrue="1">
      <formula>$AB$18=FALSE</formula>
    </cfRule>
  </conditionalFormatting>
  <conditionalFormatting sqref="W18">
    <cfRule type="expression" priority="77" dxfId="29" stopIfTrue="1">
      <formula>$AC$18=FALSE</formula>
    </cfRule>
  </conditionalFormatting>
  <conditionalFormatting sqref="S26:T26">
    <cfRule type="expression" priority="82" dxfId="29" stopIfTrue="1">
      <formula>$AB$26=FALSE</formula>
    </cfRule>
  </conditionalFormatting>
  <conditionalFormatting sqref="U26:V26">
    <cfRule type="expression" priority="83" dxfId="29" stopIfTrue="1">
      <formula>$AC$26=FALSE</formula>
    </cfRule>
  </conditionalFormatting>
  <conditionalFormatting sqref="W32:X33">
    <cfRule type="expression" priority="86" dxfId="29" stopIfTrue="1">
      <formula>トップページ!#REF!=FALSE</formula>
    </cfRule>
  </conditionalFormatting>
  <conditionalFormatting sqref="W26:X26">
    <cfRule type="expression" priority="88" dxfId="29" stopIfTrue="1">
      <formula>$AD$26=FALSE</formula>
    </cfRule>
  </conditionalFormatting>
  <conditionalFormatting sqref="S20:U20">
    <cfRule type="expression" priority="66" dxfId="30">
      <formula>$AB$20=FALSE</formula>
    </cfRule>
    <cfRule type="expression" priority="90" dxfId="31" stopIfTrue="1">
      <formula>#REF!=FALSE</formula>
    </cfRule>
  </conditionalFormatting>
  <conditionalFormatting sqref="V20:X20">
    <cfRule type="expression" priority="65" dxfId="30">
      <formula>$AC$20=FALSE</formula>
    </cfRule>
    <cfRule type="expression" priority="91" dxfId="31" stopIfTrue="1">
      <formula>#REF!=FALSE</formula>
    </cfRule>
  </conditionalFormatting>
  <conditionalFormatting sqref="S24:U24">
    <cfRule type="expression" priority="100" dxfId="29" stopIfTrue="1">
      <formula>$AB$24=FALSE</formula>
    </cfRule>
  </conditionalFormatting>
  <conditionalFormatting sqref="V24:X24">
    <cfRule type="expression" priority="101" dxfId="29" stopIfTrue="1">
      <formula>$AC$24=FALSE</formula>
    </cfRule>
  </conditionalFormatting>
  <conditionalFormatting sqref="S17:T17">
    <cfRule type="expression" priority="62" dxfId="30">
      <formula>$AB$17=FALSE</formula>
    </cfRule>
  </conditionalFormatting>
  <conditionalFormatting sqref="V17:X17">
    <cfRule type="expression" priority="61" dxfId="30">
      <formula>$AC$17=FALSE</formula>
    </cfRule>
  </conditionalFormatting>
  <conditionalFormatting sqref="V22:X22">
    <cfRule type="expression" priority="60" dxfId="30">
      <formula>$AC$22=FALSE</formula>
    </cfRule>
  </conditionalFormatting>
  <conditionalFormatting sqref="V21:X21">
    <cfRule type="expression" priority="59" dxfId="30">
      <formula>$AC$21=FALSE</formula>
    </cfRule>
  </conditionalFormatting>
  <conditionalFormatting sqref="V23:X23">
    <cfRule type="expression" priority="58" dxfId="30">
      <formula>$AC$23=FALSE</formula>
    </cfRule>
  </conditionalFormatting>
  <conditionalFormatting sqref="S27:T27">
    <cfRule type="expression" priority="57" dxfId="30">
      <formula>$AB$27=FALSE</formula>
    </cfRule>
  </conditionalFormatting>
  <conditionalFormatting sqref="U27:V27">
    <cfRule type="expression" priority="56" dxfId="30">
      <formula>$AC$27=FALSE</formula>
    </cfRule>
  </conditionalFormatting>
  <conditionalFormatting sqref="W27:X27">
    <cfRule type="expression" priority="55" dxfId="30">
      <formula>$AD$27=FALSE</formula>
    </cfRule>
  </conditionalFormatting>
  <conditionalFormatting sqref="S28:T28">
    <cfRule type="expression" priority="54" dxfId="30">
      <formula>$AB$28=FALSE</formula>
    </cfRule>
  </conditionalFormatting>
  <conditionalFormatting sqref="U28:V28">
    <cfRule type="expression" priority="53" dxfId="30">
      <formula>$AC$28=FALSE</formula>
    </cfRule>
  </conditionalFormatting>
  <conditionalFormatting sqref="W28:X28">
    <cfRule type="expression" priority="52" dxfId="30">
      <formula>$AD$28=FALSE</formula>
    </cfRule>
  </conditionalFormatting>
  <conditionalFormatting sqref="S29:T29">
    <cfRule type="expression" priority="51" dxfId="30">
      <formula>$AB$29=FALSE</formula>
    </cfRule>
  </conditionalFormatting>
  <conditionalFormatting sqref="U29:V29">
    <cfRule type="expression" priority="50" dxfId="30">
      <formula>$AC$29=FALSE</formula>
    </cfRule>
  </conditionalFormatting>
  <conditionalFormatting sqref="W29:X29">
    <cfRule type="expression" priority="49" dxfId="30">
      <formula>$AD$29=FALSE</formula>
    </cfRule>
  </conditionalFormatting>
  <dataValidations count="6">
    <dataValidation type="list" allowBlank="1" showInputMessage="1" showErrorMessage="1" sqref="W26:X29">
      <formula1>$AE$18:$AE$23</formula1>
    </dataValidation>
    <dataValidation allowBlank="1" showInputMessage="1" showErrorMessage="1" imeMode="hiragana" sqref="V20:X24 U26:V26"/>
    <dataValidation type="list" allowBlank="1" showInputMessage="1" showErrorMessage="1" prompt="リストから選択してください。" sqref="S9:X9">
      <formula1>$AB$54:$AB$118</formula1>
    </dataValidation>
    <dataValidation allowBlank="1" showInputMessage="1" showErrorMessage="1" prompt="リストから選択してください。" sqref="U17"/>
    <dataValidation allowBlank="1" showInputMessage="1" showErrorMessage="1" imeMode="halfAlpha" sqref="S17:T17 V17:X17"/>
    <dataValidation type="list" allowBlank="1" showInputMessage="1" showErrorMessage="1" sqref="B15:L16">
      <formula1>$AQ$7:$AQ$12</formula1>
    </dataValidation>
  </dataValidations>
  <hyperlinks>
    <hyperlink ref="H11" location="選手DATA" display="選手DATA"/>
    <hyperlink ref="G20" location="新人" display="新人大会"/>
    <hyperlink ref="G22" location="選抜交流" display="選抜交流大会"/>
    <hyperlink ref="G23" location="選抜交流" display="選抜交流大会"/>
    <hyperlink ref="G21:L21" location="選手等エントリー申請書!A1" display="選手等エントリー申請書"/>
    <hyperlink ref="G22:L22" location="'チーム情報変更届＆追加・移籍・抹消届'!A1" display="情報変更届／追加・移籍・末梢届"/>
    <hyperlink ref="G23:L23" location="登録外選手エントリー届!A1" display="登録外選手エントリー届"/>
    <hyperlink ref="G24:L24" location="選手交代カード!A1" display="選手交代カード"/>
    <hyperlink ref="G25:L25" location="公式記録用紙!A1" display="公式記録用紙"/>
    <hyperlink ref="G26:L26" location="'審判報告書（表）'!A1" display="審判報告書（表）"/>
    <hyperlink ref="G27:L27" location="'審判報告書（重要報告）'!A1" display="審判報告書（裏：重要報告）"/>
    <hyperlink ref="G20:L20" location="チームエントリー申請書!A1" display="チーム・エントリー申請書"/>
    <hyperlink ref="G28:L28" location="ASPA宿泊申込書!A1" display="ＡＳＰＡ宿泊申込書（FAX送信表）"/>
    <hyperlink ref="G29:L29" location="ﾁｰﾑﾃﾞｰﾀ!A1" display="チーム情報データシート"/>
  </hyperlinks>
  <printOptions horizontalCentered="1" verticalCentered="1"/>
  <pageMargins left="0.3937007874015748" right="0.3937007874015748" top="0.7874015748031497" bottom="0.7874015748031497" header="0.5118110236220472" footer="0.5118110236220472"/>
  <pageSetup fitToHeight="1" fitToWidth="1" horizontalDpi="300" verticalDpi="300" orientation="landscape" paperSize="9" scale="71" r:id="rId2"/>
  <headerFooter>
    <oddHeader>&amp;L社団法人　岩手県サッカー協会　2種委員会　大会使用書類等　作成ファイル&amp;C&amp;"HGｺﾞｼｯｸE,ｴｸｽﾄﾗﾎﾞｰﾙド"&amp;14【&amp;F】&amp;"HGｺﾞｼｯｸM,ﾒﾃﾞｨｳﾑ"&amp;11Excel 2007対応版&amp;R&amp;"HG丸ｺﾞｼｯｸM-PRO,標準"&amp;12&amp;KFF0000※必ず「マクロを有効」にして使用してください。</oddHeader>
    <oddFooter>&amp;L&amp;"HGｺﾞｼｯｸM,ﾒﾃﾞｨｳﾑ"ダウンロードは社団法人岩手県サッカー協会HPの2種委員会専用ページから&amp;14【&amp;"Century Gothic,標準"http://www.fa-iwate.com&amp;"HGｺﾞｼｯｸM,ﾒﾃﾞｨｳﾑ"】&amp;R&amp;"Arial,標準"Presented by &amp;"Century Gothic,斜体"&amp;14katsuhiko kubo</oddFooter>
  </headerFooter>
  <ignoredErrors>
    <ignoredError sqref="B17:L17" evalError="1"/>
  </ignoredErrors>
  <drawing r:id="rId1"/>
</worksheet>
</file>

<file path=xl/worksheets/sheet10.xml><?xml version="1.0" encoding="utf-8"?>
<worksheet xmlns="http://schemas.openxmlformats.org/spreadsheetml/2006/main" xmlns:r="http://schemas.openxmlformats.org/officeDocument/2006/relationships">
  <sheetPr codeName="Sheet8">
    <tabColor indexed="21"/>
    <pageSetUpPr fitToPage="1"/>
  </sheetPr>
  <dimension ref="A1:BQ80"/>
  <sheetViews>
    <sheetView showGridLines="0" showRowColHeaders="0" showZeros="0" showOutlineSymbols="0" zoomScale="98" zoomScaleNormal="98" zoomScalePageLayoutView="0" workbookViewId="0" topLeftCell="A1">
      <selection activeCell="AG9" sqref="AG9"/>
    </sheetView>
  </sheetViews>
  <sheetFormatPr defaultColWidth="9.00390625" defaultRowHeight="13.5"/>
  <cols>
    <col min="1" max="15" width="3.625" style="125" customWidth="1"/>
    <col min="16" max="16" width="2.625" style="125" customWidth="1"/>
    <col min="17" max="31" width="3.625" style="125" customWidth="1"/>
    <col min="32" max="48" width="9.00390625" style="126" customWidth="1"/>
    <col min="49" max="49" width="27.125" style="126" customWidth="1"/>
    <col min="50" max="16384" width="9.00390625" style="126" customWidth="1"/>
  </cols>
  <sheetData>
    <row r="1" spans="1:7" ht="39.75" customHeight="1">
      <c r="A1" s="1667" t="s">
        <v>135</v>
      </c>
      <c r="B1" s="1667"/>
      <c r="C1" s="1667"/>
      <c r="D1" s="1667"/>
      <c r="E1" s="1667"/>
      <c r="F1" s="1667"/>
      <c r="G1" s="1667"/>
    </row>
    <row r="2" spans="1:31" ht="18" customHeight="1">
      <c r="A2" s="1660" t="s">
        <v>649</v>
      </c>
      <c r="B2" s="1660"/>
      <c r="C2" s="1660"/>
      <c r="D2" s="1660"/>
      <c r="E2" s="1660"/>
      <c r="F2" s="1660"/>
      <c r="G2" s="1660"/>
      <c r="H2" s="1660"/>
      <c r="I2" s="1660"/>
      <c r="J2" s="1660"/>
      <c r="K2" s="1660"/>
      <c r="L2" s="1660"/>
      <c r="M2" s="1660"/>
      <c r="N2" s="1660"/>
      <c r="O2" s="1660"/>
      <c r="Q2" s="1659" t="s">
        <v>650</v>
      </c>
      <c r="R2" s="1659"/>
      <c r="S2" s="1659"/>
      <c r="T2" s="1659"/>
      <c r="U2" s="1659"/>
      <c r="V2" s="1659" t="s">
        <v>651</v>
      </c>
      <c r="W2" s="1659"/>
      <c r="X2" s="1659"/>
      <c r="Y2" s="1659"/>
      <c r="Z2" s="1659"/>
      <c r="AA2" s="1659" t="s">
        <v>652</v>
      </c>
      <c r="AB2" s="1659"/>
      <c r="AC2" s="1659"/>
      <c r="AD2" s="1659"/>
      <c r="AE2" s="1659"/>
    </row>
    <row r="3" spans="1:31" ht="30" customHeight="1">
      <c r="A3" s="1658" t="s">
        <v>653</v>
      </c>
      <c r="B3" s="1658"/>
      <c r="C3" s="1658"/>
      <c r="D3" s="1658"/>
      <c r="E3" s="1658"/>
      <c r="F3" s="1658"/>
      <c r="G3" s="1658"/>
      <c r="H3" s="1658"/>
      <c r="I3" s="1658"/>
      <c r="J3" s="1658"/>
      <c r="K3" s="1658"/>
      <c r="L3" s="1658"/>
      <c r="M3" s="1658"/>
      <c r="N3" s="1658"/>
      <c r="O3" s="1658"/>
      <c r="P3" s="127"/>
      <c r="Q3" s="1640"/>
      <c r="R3" s="1640"/>
      <c r="S3" s="1640"/>
      <c r="T3" s="1640"/>
      <c r="U3" s="1640"/>
      <c r="V3" s="1640"/>
      <c r="W3" s="1640"/>
      <c r="X3" s="1640"/>
      <c r="Y3" s="1640"/>
      <c r="Z3" s="1640"/>
      <c r="AA3" s="1640"/>
      <c r="AB3" s="1640"/>
      <c r="AC3" s="1640"/>
      <c r="AD3" s="1640"/>
      <c r="AE3" s="1640"/>
    </row>
    <row r="4" spans="14:26" ht="5.25" customHeight="1">
      <c r="N4" s="128"/>
      <c r="O4" s="128"/>
      <c r="P4" s="128"/>
      <c r="Q4" s="128"/>
      <c r="R4" s="128"/>
      <c r="X4" s="129"/>
      <c r="Y4" s="129"/>
      <c r="Z4" s="129"/>
    </row>
    <row r="5" spans="1:31" ht="19.5" customHeight="1">
      <c r="A5" s="1775" t="s">
        <v>654</v>
      </c>
      <c r="B5" s="1776"/>
      <c r="C5" s="1776"/>
      <c r="D5" s="1776"/>
      <c r="E5" s="1782"/>
      <c r="F5" s="1782"/>
      <c r="G5" s="1782"/>
      <c r="H5" s="1782"/>
      <c r="I5" s="1782"/>
      <c r="J5" s="1782"/>
      <c r="K5" s="1782"/>
      <c r="L5" s="1782"/>
      <c r="M5" s="1783"/>
      <c r="N5" s="1784" t="s">
        <v>764</v>
      </c>
      <c r="O5" s="1785"/>
      <c r="P5" s="1785"/>
      <c r="Q5" s="1785"/>
      <c r="R5" s="1785"/>
      <c r="S5" s="1785"/>
      <c r="T5" s="1786"/>
      <c r="U5" s="1786"/>
      <c r="V5" s="1786"/>
      <c r="W5" s="1787"/>
      <c r="X5" s="1656" t="s">
        <v>655</v>
      </c>
      <c r="Y5" s="1657"/>
      <c r="Z5" s="1657"/>
      <c r="AA5" s="1720"/>
      <c r="AB5" s="1721"/>
      <c r="AC5" s="1721"/>
      <c r="AD5" s="1721"/>
      <c r="AE5" s="1722"/>
    </row>
    <row r="6" spans="1:39" ht="19.5" customHeight="1">
      <c r="A6" s="1777" t="s">
        <v>656</v>
      </c>
      <c r="B6" s="1766"/>
      <c r="C6" s="1766"/>
      <c r="D6" s="1766"/>
      <c r="E6" s="1780"/>
      <c r="F6" s="1780"/>
      <c r="G6" s="1780"/>
      <c r="H6" s="1780"/>
      <c r="I6" s="1780"/>
      <c r="J6" s="1780"/>
      <c r="K6" s="1781"/>
      <c r="L6" s="1765" t="s">
        <v>657</v>
      </c>
      <c r="M6" s="1766"/>
      <c r="N6" s="1778"/>
      <c r="O6" s="1778"/>
      <c r="P6" s="1778"/>
      <c r="Q6" s="1778"/>
      <c r="R6" s="1778"/>
      <c r="S6" s="1778"/>
      <c r="T6" s="1778"/>
      <c r="U6" s="1779"/>
      <c r="V6" s="1759" t="s">
        <v>658</v>
      </c>
      <c r="W6" s="1760"/>
      <c r="X6" s="1668"/>
      <c r="Y6" s="1668"/>
      <c r="Z6" s="1669"/>
      <c r="AA6" s="1670" t="s">
        <v>659</v>
      </c>
      <c r="AB6" s="1671"/>
      <c r="AC6" s="1778"/>
      <c r="AD6" s="1778"/>
      <c r="AE6" s="130" t="s">
        <v>660</v>
      </c>
      <c r="AG6" s="1814"/>
      <c r="AH6" s="1814"/>
      <c r="AI6" s="1814"/>
      <c r="AJ6" s="1814"/>
      <c r="AK6" s="1814"/>
      <c r="AL6" s="1814"/>
      <c r="AM6" s="131"/>
    </row>
    <row r="7" spans="1:31" ht="19.5" customHeight="1">
      <c r="A7" s="1767" t="s">
        <v>661</v>
      </c>
      <c r="B7" s="1768"/>
      <c r="C7" s="1768"/>
      <c r="D7" s="1768"/>
      <c r="E7" s="1763"/>
      <c r="F7" s="1763"/>
      <c r="G7" s="1764"/>
      <c r="H7" s="1727" t="s">
        <v>662</v>
      </c>
      <c r="I7" s="1728"/>
      <c r="J7" s="1771"/>
      <c r="K7" s="1772"/>
      <c r="L7" s="1727" t="s">
        <v>663</v>
      </c>
      <c r="M7" s="1728"/>
      <c r="N7" s="334"/>
      <c r="O7" s="132" t="s">
        <v>664</v>
      </c>
      <c r="P7" s="1769" t="s">
        <v>665</v>
      </c>
      <c r="Q7" s="1770"/>
      <c r="R7" s="1771"/>
      <c r="S7" s="1772"/>
      <c r="T7" s="1769" t="s">
        <v>666</v>
      </c>
      <c r="U7" s="1770"/>
      <c r="V7" s="1770"/>
      <c r="W7" s="1761"/>
      <c r="X7" s="1761"/>
      <c r="Y7" s="1762"/>
      <c r="Z7" s="1727" t="s">
        <v>667</v>
      </c>
      <c r="AA7" s="1728"/>
      <c r="AB7" s="1728"/>
      <c r="AC7" s="1771"/>
      <c r="AD7" s="1771"/>
      <c r="AE7" s="1815"/>
    </row>
    <row r="8" spans="1:31" ht="3.7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row>
    <row r="9" spans="1:31" s="125" customFormat="1" ht="19.5" customHeight="1">
      <c r="A9" s="1752" t="s">
        <v>668</v>
      </c>
      <c r="B9" s="1753"/>
      <c r="C9" s="1754"/>
      <c r="D9" s="1773"/>
      <c r="E9" s="1774"/>
      <c r="F9" s="1774"/>
      <c r="G9" s="1774"/>
      <c r="H9" s="1774"/>
      <c r="I9" s="1774"/>
      <c r="J9" s="1793" t="s">
        <v>669</v>
      </c>
      <c r="K9" s="1726"/>
      <c r="L9" s="1726"/>
      <c r="M9" s="1661"/>
      <c r="N9" s="1661"/>
      <c r="O9" s="1661"/>
      <c r="P9" s="1661"/>
      <c r="Q9" s="1661"/>
      <c r="R9" s="1661"/>
      <c r="S9" s="1725" t="s">
        <v>670</v>
      </c>
      <c r="T9" s="1726"/>
      <c r="U9" s="1726"/>
      <c r="V9" s="1661"/>
      <c r="W9" s="1661"/>
      <c r="X9" s="1661"/>
      <c r="Y9" s="1661"/>
      <c r="Z9" s="1661"/>
      <c r="AA9" s="1661"/>
      <c r="AB9" s="1729" t="s">
        <v>647</v>
      </c>
      <c r="AC9" s="1821"/>
      <c r="AD9" s="1821"/>
      <c r="AE9" s="1819" t="s">
        <v>671</v>
      </c>
    </row>
    <row r="10" spans="1:31" s="133" customFormat="1" ht="19.5" customHeight="1">
      <c r="A10" s="1791" t="s">
        <v>672</v>
      </c>
      <c r="B10" s="1792"/>
      <c r="C10" s="1792"/>
      <c r="D10" s="1796"/>
      <c r="E10" s="1797"/>
      <c r="F10" s="1797"/>
      <c r="G10" s="1797"/>
      <c r="H10" s="1797"/>
      <c r="I10" s="1797"/>
      <c r="J10" s="1791" t="s">
        <v>673</v>
      </c>
      <c r="K10" s="1792"/>
      <c r="L10" s="1792"/>
      <c r="M10" s="1788"/>
      <c r="N10" s="1788"/>
      <c r="O10" s="1788"/>
      <c r="P10" s="1788"/>
      <c r="Q10" s="1788"/>
      <c r="R10" s="1788"/>
      <c r="S10" s="1800" t="s">
        <v>674</v>
      </c>
      <c r="T10" s="1792"/>
      <c r="U10" s="1792"/>
      <c r="V10" s="1788"/>
      <c r="W10" s="1788"/>
      <c r="X10" s="1788"/>
      <c r="Y10" s="1788"/>
      <c r="Z10" s="1788"/>
      <c r="AA10" s="1788"/>
      <c r="AB10" s="1730"/>
      <c r="AC10" s="1822"/>
      <c r="AD10" s="1822"/>
      <c r="AE10" s="1820"/>
    </row>
    <row r="11" spans="1:31" s="133" customFormat="1" ht="3.75" customHeight="1">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row>
    <row r="12" spans="1:59" ht="13.5" customHeight="1">
      <c r="A12" s="1811" t="s">
        <v>675</v>
      </c>
      <c r="B12" s="1812"/>
      <c r="C12" s="1813"/>
      <c r="D12" s="1634" t="s">
        <v>676</v>
      </c>
      <c r="E12" s="1634"/>
      <c r="F12" s="1634"/>
      <c r="G12" s="1634"/>
      <c r="H12" s="1634"/>
      <c r="I12" s="1635"/>
      <c r="J12" s="1636"/>
      <c r="K12" s="1636"/>
      <c r="L12" s="1789"/>
      <c r="M12" s="1789"/>
      <c r="N12" s="1801" t="s">
        <v>677</v>
      </c>
      <c r="O12" s="1802"/>
      <c r="P12" s="1802"/>
      <c r="Q12" s="1802"/>
      <c r="R12" s="1803"/>
      <c r="S12" s="1789"/>
      <c r="T12" s="1789"/>
      <c r="U12" s="1636">
        <f>IF(S13="","",SUM(S12:S15))</f>
      </c>
      <c r="V12" s="1636"/>
      <c r="W12" s="1798" t="s">
        <v>678</v>
      </c>
      <c r="X12" s="1799"/>
      <c r="Y12" s="1799"/>
      <c r="Z12" s="1799"/>
      <c r="AA12" s="1799"/>
      <c r="AB12" s="1799"/>
      <c r="AC12" s="1812" t="s">
        <v>675</v>
      </c>
      <c r="AD12" s="1812"/>
      <c r="AE12" s="1831"/>
      <c r="AZ12" s="1473" t="s">
        <v>99</v>
      </c>
      <c r="BA12" s="1473"/>
      <c r="BB12" s="1473"/>
      <c r="BC12" s="1473"/>
      <c r="BD12" s="1473"/>
      <c r="BE12" s="1"/>
      <c r="BF12" s="1"/>
      <c r="BG12" s="1"/>
    </row>
    <row r="13" spans="1:59" ht="13.5" customHeight="1">
      <c r="A13" s="137"/>
      <c r="B13" s="1756"/>
      <c r="C13" s="1756"/>
      <c r="D13" s="1756"/>
      <c r="E13" s="1756"/>
      <c r="F13" s="1756"/>
      <c r="G13" s="1756"/>
      <c r="H13" s="1756"/>
      <c r="I13" s="138"/>
      <c r="J13" s="1637"/>
      <c r="K13" s="1637"/>
      <c r="L13" s="1749"/>
      <c r="M13" s="1749"/>
      <c r="N13" s="1639" t="s">
        <v>679</v>
      </c>
      <c r="O13" s="1639"/>
      <c r="P13" s="1639"/>
      <c r="Q13" s="1639"/>
      <c r="R13" s="1639"/>
      <c r="S13" s="1749"/>
      <c r="T13" s="1749"/>
      <c r="U13" s="1637"/>
      <c r="V13" s="1637"/>
      <c r="W13" s="139"/>
      <c r="X13" s="1756"/>
      <c r="Y13" s="1756"/>
      <c r="Z13" s="1756"/>
      <c r="AA13" s="1756"/>
      <c r="AB13" s="1756"/>
      <c r="AC13" s="1756"/>
      <c r="AD13" s="1756"/>
      <c r="AE13" s="140"/>
      <c r="AZ13" s="1473"/>
      <c r="BA13" s="1473"/>
      <c r="BB13" s="1473"/>
      <c r="BC13" s="1473"/>
      <c r="BD13" s="1473"/>
      <c r="BE13" s="1"/>
      <c r="BF13" s="1"/>
      <c r="BG13" s="1"/>
    </row>
    <row r="14" spans="1:59" ht="13.5" customHeight="1">
      <c r="A14" s="137"/>
      <c r="B14" s="1756"/>
      <c r="C14" s="1756"/>
      <c r="D14" s="1756"/>
      <c r="E14" s="1756"/>
      <c r="F14" s="1756"/>
      <c r="G14" s="1756"/>
      <c r="H14" s="1756"/>
      <c r="I14" s="138"/>
      <c r="J14" s="1637"/>
      <c r="K14" s="1637"/>
      <c r="L14" s="1755"/>
      <c r="M14" s="1755"/>
      <c r="N14" s="1639" t="s">
        <v>680</v>
      </c>
      <c r="O14" s="1639"/>
      <c r="P14" s="1639"/>
      <c r="Q14" s="1639"/>
      <c r="R14" s="1639"/>
      <c r="S14" s="1749"/>
      <c r="T14" s="1749"/>
      <c r="U14" s="1637"/>
      <c r="V14" s="1637"/>
      <c r="W14" s="139"/>
      <c r="X14" s="1756"/>
      <c r="Y14" s="1756"/>
      <c r="Z14" s="1756"/>
      <c r="AA14" s="1756"/>
      <c r="AB14" s="1756"/>
      <c r="AC14" s="1756"/>
      <c r="AD14" s="1756"/>
      <c r="AE14" s="140"/>
      <c r="AZ14" s="1473"/>
      <c r="BA14" s="1473"/>
      <c r="BB14" s="1473"/>
      <c r="BC14" s="1473"/>
      <c r="BD14" s="1473"/>
      <c r="BE14" s="1"/>
      <c r="BF14" s="1"/>
      <c r="BG14" s="1"/>
    </row>
    <row r="15" spans="1:59" ht="13.5" customHeight="1">
      <c r="A15" s="141"/>
      <c r="B15" s="142"/>
      <c r="C15" s="1790" t="s">
        <v>681</v>
      </c>
      <c r="D15" s="1639"/>
      <c r="E15" s="143"/>
      <c r="F15" s="144"/>
      <c r="G15" s="1804" t="s">
        <v>682</v>
      </c>
      <c r="H15" s="1805"/>
      <c r="I15" s="1806"/>
      <c r="J15" s="1637"/>
      <c r="K15" s="1637"/>
      <c r="L15" s="1755"/>
      <c r="M15" s="1755"/>
      <c r="N15" s="1639" t="s">
        <v>683</v>
      </c>
      <c r="O15" s="1639"/>
      <c r="P15" s="1639"/>
      <c r="Q15" s="1639"/>
      <c r="R15" s="1639"/>
      <c r="S15" s="1749"/>
      <c r="T15" s="1749"/>
      <c r="U15" s="1637"/>
      <c r="V15" s="1637"/>
      <c r="W15" s="146"/>
      <c r="X15" s="142"/>
      <c r="Y15" s="1790" t="s">
        <v>684</v>
      </c>
      <c r="Z15" s="1639"/>
      <c r="AA15" s="143"/>
      <c r="AB15" s="144"/>
      <c r="AC15" s="1804" t="s">
        <v>682</v>
      </c>
      <c r="AD15" s="1805"/>
      <c r="AE15" s="1818"/>
      <c r="AZ15" s="1473"/>
      <c r="BA15" s="1473"/>
      <c r="BB15" s="1473"/>
      <c r="BC15" s="1473"/>
      <c r="BD15" s="1473"/>
      <c r="BE15" s="1"/>
      <c r="BF15" s="1"/>
      <c r="BG15" s="1"/>
    </row>
    <row r="16" spans="1:59" ht="13.5" customHeight="1">
      <c r="A16" s="147"/>
      <c r="B16" s="148"/>
      <c r="C16" s="128"/>
      <c r="D16" s="128"/>
      <c r="E16" s="128"/>
      <c r="F16" s="128"/>
      <c r="G16" s="128"/>
      <c r="H16" s="128"/>
      <c r="I16" s="149"/>
      <c r="J16" s="1638"/>
      <c r="K16" s="1638"/>
      <c r="L16" s="1665"/>
      <c r="M16" s="1665"/>
      <c r="N16" s="1682" t="s">
        <v>685</v>
      </c>
      <c r="O16" s="1706"/>
      <c r="P16" s="1706"/>
      <c r="Q16" s="1706"/>
      <c r="R16" s="1680"/>
      <c r="S16" s="1665"/>
      <c r="T16" s="1665"/>
      <c r="U16" s="1638"/>
      <c r="V16" s="1638"/>
      <c r="W16" s="149"/>
      <c r="X16" s="149"/>
      <c r="Y16" s="148"/>
      <c r="Z16" s="148"/>
      <c r="AA16" s="148"/>
      <c r="AB16" s="128"/>
      <c r="AC16" s="128"/>
      <c r="AD16" s="128"/>
      <c r="AE16" s="151"/>
      <c r="AZ16" s="23"/>
      <c r="BA16" s="23" t="s">
        <v>73</v>
      </c>
      <c r="BB16" s="23" t="s">
        <v>72</v>
      </c>
      <c r="BC16" s="23" t="s">
        <v>70</v>
      </c>
      <c r="BD16" s="23" t="s">
        <v>71</v>
      </c>
      <c r="BE16" s="1"/>
      <c r="BF16" s="1"/>
      <c r="BG16" s="1"/>
    </row>
    <row r="17" spans="1:59" ht="3.7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Z17" s="54"/>
      <c r="BA17" s="54"/>
      <c r="BB17" s="54"/>
      <c r="BC17" s="54"/>
      <c r="BD17" s="54"/>
      <c r="BE17" s="1"/>
      <c r="BF17" s="1"/>
      <c r="BG17" s="1"/>
    </row>
    <row r="18" spans="1:59" s="152" customFormat="1" ht="13.5" customHeight="1" thickBot="1">
      <c r="A18" s="1745" t="s">
        <v>686</v>
      </c>
      <c r="B18" s="1794" t="s">
        <v>687</v>
      </c>
      <c r="C18" s="1662" t="s">
        <v>688</v>
      </c>
      <c r="D18" s="1662"/>
      <c r="E18" s="1662"/>
      <c r="F18" s="1662"/>
      <c r="G18" s="1807" t="s">
        <v>689</v>
      </c>
      <c r="H18" s="1645" t="s">
        <v>690</v>
      </c>
      <c r="I18" s="1650" t="s">
        <v>691</v>
      </c>
      <c r="J18" s="1651"/>
      <c r="K18" s="1651"/>
      <c r="L18" s="1651"/>
      <c r="M18" s="1652"/>
      <c r="N18" s="1809" t="s">
        <v>692</v>
      </c>
      <c r="O18" s="1810"/>
      <c r="Q18" s="1745" t="s">
        <v>686</v>
      </c>
      <c r="R18" s="1794" t="s">
        <v>687</v>
      </c>
      <c r="S18" s="1662" t="s">
        <v>688</v>
      </c>
      <c r="T18" s="1662"/>
      <c r="U18" s="1662"/>
      <c r="V18" s="1662"/>
      <c r="W18" s="1704" t="s">
        <v>689</v>
      </c>
      <c r="X18" s="1645" t="s">
        <v>690</v>
      </c>
      <c r="Y18" s="1650" t="s">
        <v>691</v>
      </c>
      <c r="Z18" s="1651"/>
      <c r="AA18" s="1651"/>
      <c r="AB18" s="1651"/>
      <c r="AC18" s="1652"/>
      <c r="AD18" s="1809" t="s">
        <v>692</v>
      </c>
      <c r="AE18" s="1810"/>
      <c r="AZ18" s="1"/>
      <c r="BA18" s="1"/>
      <c r="BB18" s="1"/>
      <c r="BC18" s="1"/>
      <c r="BD18" s="1"/>
      <c r="BE18" s="1"/>
      <c r="BF18" s="1"/>
      <c r="BG18" s="1"/>
    </row>
    <row r="19" spans="1:59" s="152" customFormat="1" ht="30" customHeight="1" thickBot="1">
      <c r="A19" s="1747"/>
      <c r="B19" s="1795"/>
      <c r="C19" s="1663"/>
      <c r="D19" s="1663"/>
      <c r="E19" s="1663"/>
      <c r="F19" s="1663"/>
      <c r="G19" s="1808"/>
      <c r="H19" s="1646"/>
      <c r="I19" s="153" t="s">
        <v>693</v>
      </c>
      <c r="J19" s="154" t="s">
        <v>694</v>
      </c>
      <c r="K19" s="155" t="s">
        <v>695</v>
      </c>
      <c r="L19" s="155" t="s">
        <v>696</v>
      </c>
      <c r="M19" s="156" t="s">
        <v>697</v>
      </c>
      <c r="N19" s="157" t="s">
        <v>660</v>
      </c>
      <c r="O19" s="158" t="s">
        <v>698</v>
      </c>
      <c r="Q19" s="1747"/>
      <c r="R19" s="1795"/>
      <c r="S19" s="1663"/>
      <c r="T19" s="1663"/>
      <c r="U19" s="1663"/>
      <c r="V19" s="1663"/>
      <c r="W19" s="1705"/>
      <c r="X19" s="1646"/>
      <c r="Y19" s="153" t="s">
        <v>693</v>
      </c>
      <c r="Z19" s="154" t="s">
        <v>694</v>
      </c>
      <c r="AA19" s="155" t="s">
        <v>695</v>
      </c>
      <c r="AB19" s="155" t="s">
        <v>696</v>
      </c>
      <c r="AC19" s="156" t="s">
        <v>697</v>
      </c>
      <c r="AD19" s="157" t="s">
        <v>660</v>
      </c>
      <c r="AE19" s="158" t="s">
        <v>698</v>
      </c>
      <c r="AW19" s="331" t="s">
        <v>799</v>
      </c>
      <c r="AZ19" s="1829" t="s">
        <v>761</v>
      </c>
      <c r="BA19" s="1830"/>
      <c r="BB19" s="55" t="s">
        <v>763</v>
      </c>
      <c r="BC19" s="56" t="s">
        <v>762</v>
      </c>
      <c r="BD19"/>
      <c r="BE19" s="1"/>
      <c r="BF19" s="1"/>
      <c r="BG19" s="1"/>
    </row>
    <row r="20" spans="1:59" ht="15" customHeight="1">
      <c r="A20" s="312"/>
      <c r="B20" s="313"/>
      <c r="C20" s="1715"/>
      <c r="D20" s="1715"/>
      <c r="E20" s="1715"/>
      <c r="F20" s="1715"/>
      <c r="G20" s="314"/>
      <c r="H20" s="159"/>
      <c r="I20" s="160"/>
      <c r="J20" s="161"/>
      <c r="K20" s="162"/>
      <c r="L20" s="162"/>
      <c r="M20" s="163"/>
      <c r="N20" s="164"/>
      <c r="O20" s="163"/>
      <c r="P20" s="165"/>
      <c r="Q20" s="312"/>
      <c r="R20" s="313"/>
      <c r="S20" s="1715"/>
      <c r="T20" s="1715"/>
      <c r="U20" s="1715"/>
      <c r="V20" s="1715"/>
      <c r="W20" s="324"/>
      <c r="X20" s="159"/>
      <c r="Y20" s="160"/>
      <c r="Z20" s="161"/>
      <c r="AA20" s="162"/>
      <c r="AB20" s="162"/>
      <c r="AC20" s="163"/>
      <c r="AD20" s="167"/>
      <c r="AE20" s="166"/>
      <c r="AW20" s="332" t="s">
        <v>800</v>
      </c>
      <c r="AZ20" s="1"/>
      <c r="BA20" s="1"/>
      <c r="BB20"/>
      <c r="BC20"/>
      <c r="BD20"/>
      <c r="BE20" s="1"/>
      <c r="BF20" s="1"/>
      <c r="BG20" s="1"/>
    </row>
    <row r="21" spans="1:59" ht="15" customHeight="1" thickBot="1">
      <c r="A21" s="315"/>
      <c r="B21" s="316"/>
      <c r="C21" s="1644"/>
      <c r="D21" s="1644"/>
      <c r="E21" s="1644"/>
      <c r="F21" s="1644"/>
      <c r="G21" s="317"/>
      <c r="H21" s="168"/>
      <c r="I21" s="169"/>
      <c r="J21" s="170"/>
      <c r="K21" s="171"/>
      <c r="L21" s="171"/>
      <c r="M21" s="172"/>
      <c r="N21" s="173"/>
      <c r="O21" s="172"/>
      <c r="P21" s="165"/>
      <c r="Q21" s="315"/>
      <c r="R21" s="316"/>
      <c r="S21" s="1644"/>
      <c r="T21" s="1644"/>
      <c r="U21" s="1644"/>
      <c r="V21" s="1644"/>
      <c r="W21" s="325"/>
      <c r="X21" s="168"/>
      <c r="Y21" s="169"/>
      <c r="Z21" s="170"/>
      <c r="AA21" s="171"/>
      <c r="AB21" s="171"/>
      <c r="AC21" s="172"/>
      <c r="AD21" s="175"/>
      <c r="AE21" s="174"/>
      <c r="AW21" s="332" t="s">
        <v>801</v>
      </c>
      <c r="AZ21"/>
      <c r="BA21"/>
      <c r="BB21"/>
      <c r="BC21"/>
      <c r="BD21"/>
      <c r="BE21" s="1"/>
      <c r="BF21" s="1"/>
      <c r="BG21" s="1"/>
    </row>
    <row r="22" spans="1:59" ht="15" customHeight="1" thickBot="1">
      <c r="A22" s="315"/>
      <c r="B22" s="316"/>
      <c r="C22" s="1644"/>
      <c r="D22" s="1644"/>
      <c r="E22" s="1644"/>
      <c r="F22" s="1644"/>
      <c r="G22" s="317"/>
      <c r="H22" s="168"/>
      <c r="I22" s="169"/>
      <c r="J22" s="170"/>
      <c r="K22" s="171"/>
      <c r="L22" s="171"/>
      <c r="M22" s="172"/>
      <c r="N22" s="173"/>
      <c r="O22" s="172"/>
      <c r="P22" s="165"/>
      <c r="Q22" s="315"/>
      <c r="R22" s="316"/>
      <c r="S22" s="1644"/>
      <c r="T22" s="1644"/>
      <c r="U22" s="1644"/>
      <c r="V22" s="1644"/>
      <c r="W22" s="325"/>
      <c r="X22" s="168"/>
      <c r="Y22" s="169"/>
      <c r="Z22" s="170"/>
      <c r="AA22" s="171"/>
      <c r="AB22" s="171"/>
      <c r="AC22" s="172"/>
      <c r="AD22" s="175"/>
      <c r="AE22" s="174"/>
      <c r="AW22" s="332" t="s">
        <v>802</v>
      </c>
      <c r="AZ22" s="1816" t="s">
        <v>565</v>
      </c>
      <c r="BA22" s="1817"/>
      <c r="BB22" s="58" t="s">
        <v>567</v>
      </c>
      <c r="BC22" s="58" t="s">
        <v>568</v>
      </c>
      <c r="BD22" s="58" t="s">
        <v>752</v>
      </c>
      <c r="BE22" s="58"/>
      <c r="BF22" s="59"/>
      <c r="BG22" s="57"/>
    </row>
    <row r="23" spans="1:59" ht="15" customHeight="1" thickBot="1">
      <c r="A23" s="315"/>
      <c r="B23" s="316"/>
      <c r="C23" s="1644"/>
      <c r="D23" s="1644"/>
      <c r="E23" s="1644"/>
      <c r="F23" s="1644"/>
      <c r="G23" s="317"/>
      <c r="H23" s="168"/>
      <c r="I23" s="169"/>
      <c r="J23" s="170"/>
      <c r="K23" s="171"/>
      <c r="L23" s="171"/>
      <c r="M23" s="172"/>
      <c r="N23" s="173"/>
      <c r="O23" s="172"/>
      <c r="P23" s="165"/>
      <c r="Q23" s="315"/>
      <c r="R23" s="316"/>
      <c r="S23" s="1644"/>
      <c r="T23" s="1644"/>
      <c r="U23" s="1644"/>
      <c r="V23" s="1644"/>
      <c r="W23" s="325"/>
      <c r="X23" s="168"/>
      <c r="Y23" s="169"/>
      <c r="Z23" s="170"/>
      <c r="AA23" s="171"/>
      <c r="AB23" s="171"/>
      <c r="AC23" s="172"/>
      <c r="AD23" s="175"/>
      <c r="AE23" s="174"/>
      <c r="AW23" s="332" t="s">
        <v>803</v>
      </c>
      <c r="AZ23" s="1"/>
      <c r="BA23" s="1"/>
      <c r="BB23" s="1"/>
      <c r="BC23" s="1"/>
      <c r="BD23" s="1"/>
      <c r="BE23" s="1"/>
      <c r="BF23" s="1"/>
      <c r="BG23" s="1"/>
    </row>
    <row r="24" spans="1:59" ht="15" customHeight="1" thickBot="1">
      <c r="A24" s="315"/>
      <c r="B24" s="316"/>
      <c r="C24" s="1644"/>
      <c r="D24" s="1644"/>
      <c r="E24" s="1644"/>
      <c r="F24" s="1644"/>
      <c r="G24" s="317"/>
      <c r="H24" s="168"/>
      <c r="I24" s="169"/>
      <c r="J24" s="170"/>
      <c r="K24" s="171"/>
      <c r="L24" s="171"/>
      <c r="M24" s="172"/>
      <c r="N24" s="173"/>
      <c r="O24" s="172"/>
      <c r="P24" s="165"/>
      <c r="Q24" s="315"/>
      <c r="R24" s="316"/>
      <c r="S24" s="1644"/>
      <c r="T24" s="1644"/>
      <c r="U24" s="1644"/>
      <c r="V24" s="1644"/>
      <c r="W24" s="325"/>
      <c r="X24" s="168"/>
      <c r="Y24" s="169"/>
      <c r="Z24" s="170"/>
      <c r="AA24" s="171"/>
      <c r="AB24" s="171"/>
      <c r="AC24" s="172"/>
      <c r="AD24" s="175"/>
      <c r="AE24" s="174"/>
      <c r="AW24" s="333" t="s">
        <v>804</v>
      </c>
      <c r="AZ24" s="1816" t="s">
        <v>782</v>
      </c>
      <c r="BA24" s="1817"/>
      <c r="BB24" s="60" t="s">
        <v>783</v>
      </c>
      <c r="BC24" s="60" t="s">
        <v>784</v>
      </c>
      <c r="BD24" s="60" t="s">
        <v>785</v>
      </c>
      <c r="BE24" s="61"/>
      <c r="BF24" s="1"/>
      <c r="BG24" s="1"/>
    </row>
    <row r="25" spans="1:59" ht="15" customHeight="1" thickBot="1">
      <c r="A25" s="315"/>
      <c r="B25" s="316"/>
      <c r="C25" s="1644"/>
      <c r="D25" s="1644"/>
      <c r="E25" s="1644"/>
      <c r="F25" s="1644"/>
      <c r="G25" s="317"/>
      <c r="H25" s="168"/>
      <c r="I25" s="169"/>
      <c r="J25" s="170"/>
      <c r="K25" s="171"/>
      <c r="L25" s="171"/>
      <c r="M25" s="172"/>
      <c r="N25" s="173"/>
      <c r="O25" s="172"/>
      <c r="P25" s="165"/>
      <c r="Q25" s="315"/>
      <c r="R25" s="316"/>
      <c r="S25" s="1644"/>
      <c r="T25" s="1644"/>
      <c r="U25" s="1644"/>
      <c r="V25" s="1644"/>
      <c r="W25" s="325"/>
      <c r="X25" s="168"/>
      <c r="Y25" s="169"/>
      <c r="Z25" s="170"/>
      <c r="AA25" s="171"/>
      <c r="AB25" s="171"/>
      <c r="AC25" s="172"/>
      <c r="AD25" s="175"/>
      <c r="AE25" s="174"/>
      <c r="AZ25" s="1"/>
      <c r="BA25" s="1"/>
      <c r="BB25" s="1"/>
      <c r="BC25" s="1"/>
      <c r="BD25" s="1"/>
      <c r="BE25" s="1"/>
      <c r="BF25" s="1"/>
      <c r="BG25" s="1"/>
    </row>
    <row r="26" spans="1:69" ht="15" customHeight="1" thickBot="1">
      <c r="A26" s="315"/>
      <c r="B26" s="316"/>
      <c r="C26" s="1644"/>
      <c r="D26" s="1644"/>
      <c r="E26" s="1644"/>
      <c r="F26" s="1644"/>
      <c r="G26" s="317"/>
      <c r="H26" s="168"/>
      <c r="I26" s="169"/>
      <c r="J26" s="170"/>
      <c r="K26" s="171"/>
      <c r="L26" s="171"/>
      <c r="M26" s="172"/>
      <c r="N26" s="173"/>
      <c r="O26" s="172"/>
      <c r="P26" s="165"/>
      <c r="Q26" s="315"/>
      <c r="R26" s="316"/>
      <c r="S26" s="1644"/>
      <c r="T26" s="1644"/>
      <c r="U26" s="1644"/>
      <c r="V26" s="1644"/>
      <c r="W26" s="325"/>
      <c r="X26" s="168"/>
      <c r="Y26" s="169"/>
      <c r="Z26" s="170"/>
      <c r="AA26" s="171"/>
      <c r="AB26" s="171"/>
      <c r="AC26" s="172"/>
      <c r="AD26" s="175"/>
      <c r="AE26" s="174"/>
      <c r="AZ26" s="1816" t="s">
        <v>765</v>
      </c>
      <c r="BA26" s="1817"/>
      <c r="BB26" s="327" t="s">
        <v>766</v>
      </c>
      <c r="BC26" s="327" t="s">
        <v>767</v>
      </c>
      <c r="BD26" s="327" t="s">
        <v>768</v>
      </c>
      <c r="BE26" s="327" t="s">
        <v>769</v>
      </c>
      <c r="BF26" s="327" t="s">
        <v>770</v>
      </c>
      <c r="BG26" s="327" t="s">
        <v>771</v>
      </c>
      <c r="BH26" s="327" t="s">
        <v>772</v>
      </c>
      <c r="BI26" s="327" t="s">
        <v>773</v>
      </c>
      <c r="BJ26" s="327" t="s">
        <v>774</v>
      </c>
      <c r="BK26" s="327" t="s">
        <v>775</v>
      </c>
      <c r="BL26" s="327" t="s">
        <v>781</v>
      </c>
      <c r="BM26" s="327" t="s">
        <v>776</v>
      </c>
      <c r="BN26" s="327" t="s">
        <v>777</v>
      </c>
      <c r="BO26" s="327" t="s">
        <v>778</v>
      </c>
      <c r="BP26" s="327" t="s">
        <v>779</v>
      </c>
      <c r="BQ26" s="327" t="s">
        <v>780</v>
      </c>
    </row>
    <row r="27" spans="1:31" ht="15" customHeight="1" thickBot="1">
      <c r="A27" s="315"/>
      <c r="B27" s="316"/>
      <c r="C27" s="1644"/>
      <c r="D27" s="1644"/>
      <c r="E27" s="1644"/>
      <c r="F27" s="1644"/>
      <c r="G27" s="317"/>
      <c r="H27" s="168"/>
      <c r="I27" s="169"/>
      <c r="J27" s="170"/>
      <c r="K27" s="171"/>
      <c r="L27" s="171"/>
      <c r="M27" s="172"/>
      <c r="N27" s="173"/>
      <c r="O27" s="172"/>
      <c r="P27" s="165"/>
      <c r="Q27" s="315"/>
      <c r="R27" s="316"/>
      <c r="S27" s="1644"/>
      <c r="T27" s="1644"/>
      <c r="U27" s="1644"/>
      <c r="V27" s="1644"/>
      <c r="W27" s="325"/>
      <c r="X27" s="168"/>
      <c r="Y27" s="169"/>
      <c r="Z27" s="170"/>
      <c r="AA27" s="171"/>
      <c r="AB27" s="171"/>
      <c r="AC27" s="172"/>
      <c r="AD27" s="175"/>
      <c r="AE27" s="174"/>
    </row>
    <row r="28" spans="1:57" ht="15" customHeight="1" thickBot="1">
      <c r="A28" s="315"/>
      <c r="B28" s="316"/>
      <c r="C28" s="1644"/>
      <c r="D28" s="1644"/>
      <c r="E28" s="1644"/>
      <c r="F28" s="1644"/>
      <c r="G28" s="317"/>
      <c r="H28" s="168"/>
      <c r="I28" s="169"/>
      <c r="J28" s="170"/>
      <c r="K28" s="171"/>
      <c r="L28" s="171"/>
      <c r="M28" s="172"/>
      <c r="N28" s="173"/>
      <c r="O28" s="172"/>
      <c r="P28" s="165"/>
      <c r="Q28" s="315"/>
      <c r="R28" s="316"/>
      <c r="S28" s="1644"/>
      <c r="T28" s="1644"/>
      <c r="U28" s="1644"/>
      <c r="V28" s="1644"/>
      <c r="W28" s="325"/>
      <c r="X28" s="168"/>
      <c r="Y28" s="169"/>
      <c r="Z28" s="170"/>
      <c r="AA28" s="171"/>
      <c r="AB28" s="171"/>
      <c r="AC28" s="172"/>
      <c r="AD28" s="175"/>
      <c r="AE28" s="174"/>
      <c r="AZ28" s="1816" t="s">
        <v>786</v>
      </c>
      <c r="BA28" s="1817"/>
      <c r="BB28" s="60" t="s">
        <v>787</v>
      </c>
      <c r="BC28" s="60" t="s">
        <v>788</v>
      </c>
      <c r="BD28" s="60"/>
      <c r="BE28" s="61"/>
    </row>
    <row r="29" spans="1:31" ht="15" customHeight="1" thickBot="1">
      <c r="A29" s="315"/>
      <c r="B29" s="316"/>
      <c r="C29" s="1644"/>
      <c r="D29" s="1644"/>
      <c r="E29" s="1644"/>
      <c r="F29" s="1644"/>
      <c r="G29" s="317"/>
      <c r="H29" s="168"/>
      <c r="I29" s="169"/>
      <c r="J29" s="170"/>
      <c r="K29" s="171"/>
      <c r="L29" s="171"/>
      <c r="M29" s="172"/>
      <c r="N29" s="173"/>
      <c r="O29" s="172"/>
      <c r="P29" s="165"/>
      <c r="Q29" s="315"/>
      <c r="R29" s="316"/>
      <c r="S29" s="1644"/>
      <c r="T29" s="1644"/>
      <c r="U29" s="1644"/>
      <c r="V29" s="1644"/>
      <c r="W29" s="325"/>
      <c r="X29" s="168"/>
      <c r="Y29" s="169"/>
      <c r="Z29" s="170"/>
      <c r="AA29" s="171"/>
      <c r="AB29" s="171"/>
      <c r="AC29" s="172"/>
      <c r="AD29" s="175"/>
      <c r="AE29" s="174"/>
    </row>
    <row r="30" spans="1:57" ht="15" customHeight="1" thickBot="1">
      <c r="A30" s="318"/>
      <c r="B30" s="319"/>
      <c r="C30" s="1719"/>
      <c r="D30" s="1719"/>
      <c r="E30" s="1719"/>
      <c r="F30" s="1719"/>
      <c r="G30" s="320"/>
      <c r="H30" s="176"/>
      <c r="I30" s="177"/>
      <c r="J30" s="178"/>
      <c r="K30" s="179"/>
      <c r="L30" s="179"/>
      <c r="M30" s="180"/>
      <c r="N30" s="181"/>
      <c r="O30" s="180"/>
      <c r="P30" s="165"/>
      <c r="Q30" s="318"/>
      <c r="R30" s="319"/>
      <c r="S30" s="1719"/>
      <c r="T30" s="1719"/>
      <c r="U30" s="1719"/>
      <c r="V30" s="1719"/>
      <c r="W30" s="326"/>
      <c r="X30" s="176"/>
      <c r="Y30" s="177"/>
      <c r="Z30" s="178"/>
      <c r="AA30" s="179"/>
      <c r="AB30" s="179"/>
      <c r="AC30" s="180"/>
      <c r="AD30" s="183"/>
      <c r="AE30" s="182"/>
      <c r="AZ30" s="1816" t="s">
        <v>789</v>
      </c>
      <c r="BA30" s="1817"/>
      <c r="BB30" s="60" t="s">
        <v>790</v>
      </c>
      <c r="BC30" s="60" t="s">
        <v>791</v>
      </c>
      <c r="BD30" s="60" t="s">
        <v>792</v>
      </c>
      <c r="BE30" s="61" t="s">
        <v>793</v>
      </c>
    </row>
    <row r="31" spans="1:31" ht="15" customHeight="1" thickBot="1">
      <c r="A31" s="321"/>
      <c r="B31" s="322"/>
      <c r="C31" s="1735"/>
      <c r="D31" s="1735"/>
      <c r="E31" s="1735"/>
      <c r="F31" s="1735"/>
      <c r="G31" s="323"/>
      <c r="H31" s="184"/>
      <c r="I31" s="185"/>
      <c r="J31" s="186"/>
      <c r="K31" s="187"/>
      <c r="L31" s="187"/>
      <c r="M31" s="188"/>
      <c r="N31" s="189"/>
      <c r="O31" s="188"/>
      <c r="P31" s="165"/>
      <c r="Q31" s="321"/>
      <c r="R31" s="313"/>
      <c r="S31" s="1715"/>
      <c r="T31" s="1715"/>
      <c r="U31" s="1715"/>
      <c r="V31" s="1715"/>
      <c r="W31" s="324"/>
      <c r="X31" s="184"/>
      <c r="Y31" s="185"/>
      <c r="Z31" s="186"/>
      <c r="AA31" s="187"/>
      <c r="AB31" s="187"/>
      <c r="AC31" s="188"/>
      <c r="AD31" s="167"/>
      <c r="AE31" s="166"/>
    </row>
    <row r="32" spans="1:57" ht="15" customHeight="1" thickBot="1">
      <c r="A32" s="315"/>
      <c r="B32" s="316"/>
      <c r="C32" s="1644"/>
      <c r="D32" s="1644"/>
      <c r="E32" s="1644"/>
      <c r="F32" s="1644"/>
      <c r="G32" s="317"/>
      <c r="H32" s="168"/>
      <c r="I32" s="169"/>
      <c r="J32" s="170"/>
      <c r="K32" s="171"/>
      <c r="L32" s="171"/>
      <c r="M32" s="172"/>
      <c r="N32" s="173"/>
      <c r="O32" s="172"/>
      <c r="P32" s="165"/>
      <c r="Q32" s="315"/>
      <c r="R32" s="316"/>
      <c r="S32" s="1644"/>
      <c r="T32" s="1644"/>
      <c r="U32" s="1644"/>
      <c r="V32" s="1644"/>
      <c r="W32" s="325"/>
      <c r="X32" s="168"/>
      <c r="Y32" s="169"/>
      <c r="Z32" s="170"/>
      <c r="AA32" s="171"/>
      <c r="AB32" s="171"/>
      <c r="AC32" s="172"/>
      <c r="AD32" s="175"/>
      <c r="AE32" s="174"/>
      <c r="AZ32" s="1816" t="s">
        <v>794</v>
      </c>
      <c r="BA32" s="1817"/>
      <c r="BB32" s="60" t="s">
        <v>795</v>
      </c>
      <c r="BC32" s="60" t="s">
        <v>796</v>
      </c>
      <c r="BD32" s="60" t="s">
        <v>797</v>
      </c>
      <c r="BE32" s="61" t="s">
        <v>798</v>
      </c>
    </row>
    <row r="33" spans="1:31" ht="15" customHeight="1">
      <c r="A33" s="315"/>
      <c r="B33" s="316"/>
      <c r="C33" s="1644"/>
      <c r="D33" s="1644"/>
      <c r="E33" s="1644"/>
      <c r="F33" s="1644"/>
      <c r="G33" s="317"/>
      <c r="H33" s="168"/>
      <c r="I33" s="169"/>
      <c r="J33" s="170"/>
      <c r="K33" s="171"/>
      <c r="L33" s="171"/>
      <c r="M33" s="172"/>
      <c r="N33" s="173"/>
      <c r="O33" s="172"/>
      <c r="P33" s="165"/>
      <c r="Q33" s="315"/>
      <c r="R33" s="316"/>
      <c r="S33" s="1644"/>
      <c r="T33" s="1644"/>
      <c r="U33" s="1644"/>
      <c r="V33" s="1644"/>
      <c r="W33" s="325"/>
      <c r="X33" s="168"/>
      <c r="Y33" s="169"/>
      <c r="Z33" s="170"/>
      <c r="AA33" s="171"/>
      <c r="AB33" s="171"/>
      <c r="AC33" s="172"/>
      <c r="AD33" s="175"/>
      <c r="AE33" s="174"/>
    </row>
    <row r="34" spans="1:31" ht="15" customHeight="1">
      <c r="A34" s="315"/>
      <c r="B34" s="316"/>
      <c r="C34" s="1644"/>
      <c r="D34" s="1644"/>
      <c r="E34" s="1644"/>
      <c r="F34" s="1644"/>
      <c r="G34" s="317"/>
      <c r="H34" s="168"/>
      <c r="I34" s="169"/>
      <c r="J34" s="170"/>
      <c r="K34" s="171"/>
      <c r="L34" s="171"/>
      <c r="M34" s="172"/>
      <c r="N34" s="173"/>
      <c r="O34" s="172"/>
      <c r="P34" s="165"/>
      <c r="Q34" s="315"/>
      <c r="R34" s="316"/>
      <c r="S34" s="1644"/>
      <c r="T34" s="1644"/>
      <c r="U34" s="1644"/>
      <c r="V34" s="1644"/>
      <c r="W34" s="325"/>
      <c r="X34" s="168"/>
      <c r="Y34" s="169"/>
      <c r="Z34" s="170"/>
      <c r="AA34" s="171"/>
      <c r="AB34" s="171"/>
      <c r="AC34" s="172"/>
      <c r="AD34" s="175"/>
      <c r="AE34" s="174"/>
    </row>
    <row r="35" spans="1:56" ht="15" customHeight="1">
      <c r="A35" s="315"/>
      <c r="B35" s="316"/>
      <c r="C35" s="1644"/>
      <c r="D35" s="1644"/>
      <c r="E35" s="1644"/>
      <c r="F35" s="1644"/>
      <c r="G35" s="317"/>
      <c r="H35" s="168"/>
      <c r="I35" s="169"/>
      <c r="J35" s="170"/>
      <c r="K35" s="171"/>
      <c r="L35" s="171"/>
      <c r="M35" s="172"/>
      <c r="N35" s="173"/>
      <c r="O35" s="172"/>
      <c r="P35" s="165"/>
      <c r="Q35" s="315"/>
      <c r="R35" s="316"/>
      <c r="S35" s="1644"/>
      <c r="T35" s="1644"/>
      <c r="U35" s="1644"/>
      <c r="V35" s="1644"/>
      <c r="W35" s="325"/>
      <c r="X35" s="168"/>
      <c r="Y35" s="169"/>
      <c r="Z35" s="170"/>
      <c r="AA35" s="171"/>
      <c r="AB35" s="171"/>
      <c r="AC35" s="172"/>
      <c r="AD35" s="175"/>
      <c r="AE35" s="174"/>
      <c r="BA35" s="25"/>
      <c r="BB35" s="25"/>
      <c r="BC35" s="25"/>
      <c r="BD35" s="328"/>
    </row>
    <row r="36" spans="1:56" ht="15" customHeight="1">
      <c r="A36" s="315"/>
      <c r="B36" s="316"/>
      <c r="C36" s="1644"/>
      <c r="D36" s="1644"/>
      <c r="E36" s="1644"/>
      <c r="F36" s="1644"/>
      <c r="G36" s="317"/>
      <c r="H36" s="168"/>
      <c r="I36" s="169"/>
      <c r="J36" s="170"/>
      <c r="K36" s="171"/>
      <c r="L36" s="171"/>
      <c r="M36" s="172"/>
      <c r="N36" s="173"/>
      <c r="O36" s="172"/>
      <c r="P36" s="165"/>
      <c r="Q36" s="315"/>
      <c r="R36" s="316"/>
      <c r="S36" s="1644"/>
      <c r="T36" s="1644"/>
      <c r="U36" s="1644"/>
      <c r="V36" s="1644"/>
      <c r="W36" s="325"/>
      <c r="X36" s="168"/>
      <c r="Y36" s="169"/>
      <c r="Z36" s="170"/>
      <c r="AA36" s="171"/>
      <c r="AB36" s="171"/>
      <c r="AC36" s="172"/>
      <c r="AD36" s="175"/>
      <c r="AE36" s="174"/>
      <c r="BA36" s="329"/>
      <c r="BB36" s="329"/>
      <c r="BC36" s="329"/>
      <c r="BD36" s="330"/>
    </row>
    <row r="37" spans="1:56" ht="15" customHeight="1">
      <c r="A37" s="315"/>
      <c r="B37" s="316"/>
      <c r="C37" s="1644"/>
      <c r="D37" s="1644"/>
      <c r="E37" s="1644"/>
      <c r="F37" s="1644"/>
      <c r="G37" s="317"/>
      <c r="H37" s="168"/>
      <c r="I37" s="169"/>
      <c r="J37" s="170"/>
      <c r="K37" s="171"/>
      <c r="L37" s="171"/>
      <c r="M37" s="172"/>
      <c r="N37" s="173"/>
      <c r="O37" s="172"/>
      <c r="P37" s="165"/>
      <c r="Q37" s="315"/>
      <c r="R37" s="316"/>
      <c r="S37" s="1644"/>
      <c r="T37" s="1644"/>
      <c r="U37" s="1644"/>
      <c r="V37" s="1644"/>
      <c r="W37" s="325"/>
      <c r="X37" s="168"/>
      <c r="Y37" s="169"/>
      <c r="Z37" s="170"/>
      <c r="AA37" s="171"/>
      <c r="AB37" s="171"/>
      <c r="AC37" s="172"/>
      <c r="AD37" s="175"/>
      <c r="AE37" s="174"/>
      <c r="BA37" s="329"/>
      <c r="BB37" s="329"/>
      <c r="BC37" s="329"/>
      <c r="BD37" s="330"/>
    </row>
    <row r="38" spans="1:56" ht="15" customHeight="1">
      <c r="A38" s="315"/>
      <c r="B38" s="316"/>
      <c r="C38" s="1644"/>
      <c r="D38" s="1644"/>
      <c r="E38" s="1644"/>
      <c r="F38" s="1644"/>
      <c r="G38" s="317"/>
      <c r="H38" s="168"/>
      <c r="I38" s="169"/>
      <c r="J38" s="170"/>
      <c r="K38" s="171"/>
      <c r="L38" s="171"/>
      <c r="M38" s="172"/>
      <c r="N38" s="173"/>
      <c r="O38" s="172"/>
      <c r="P38" s="165"/>
      <c r="Q38" s="315"/>
      <c r="R38" s="316"/>
      <c r="S38" s="1644"/>
      <c r="T38" s="1644"/>
      <c r="U38" s="1644"/>
      <c r="V38" s="1644"/>
      <c r="W38" s="325"/>
      <c r="X38" s="168"/>
      <c r="Y38" s="169"/>
      <c r="Z38" s="170"/>
      <c r="AA38" s="171"/>
      <c r="AB38" s="171"/>
      <c r="AC38" s="172"/>
      <c r="AD38" s="175"/>
      <c r="AE38" s="174"/>
      <c r="BA38" s="329"/>
      <c r="BB38" s="329"/>
      <c r="BC38" s="329"/>
      <c r="BD38" s="330"/>
    </row>
    <row r="39" spans="1:56" ht="15" customHeight="1">
      <c r="A39" s="318"/>
      <c r="B39" s="319"/>
      <c r="C39" s="1719"/>
      <c r="D39" s="1719"/>
      <c r="E39" s="1719"/>
      <c r="F39" s="1719"/>
      <c r="G39" s="320"/>
      <c r="H39" s="176"/>
      <c r="I39" s="177"/>
      <c r="J39" s="178"/>
      <c r="K39" s="179"/>
      <c r="L39" s="179"/>
      <c r="M39" s="180"/>
      <c r="N39" s="181"/>
      <c r="O39" s="180"/>
      <c r="P39" s="165"/>
      <c r="Q39" s="318"/>
      <c r="R39" s="319"/>
      <c r="S39" s="1719"/>
      <c r="T39" s="1719"/>
      <c r="U39" s="1719"/>
      <c r="V39" s="1719"/>
      <c r="W39" s="326"/>
      <c r="X39" s="176"/>
      <c r="Y39" s="177"/>
      <c r="Z39" s="178"/>
      <c r="AA39" s="179"/>
      <c r="AB39" s="179"/>
      <c r="AC39" s="180"/>
      <c r="AD39" s="183"/>
      <c r="AE39" s="182"/>
      <c r="BA39" s="329"/>
      <c r="BB39" s="329"/>
      <c r="BC39" s="329"/>
      <c r="BD39" s="330"/>
    </row>
    <row r="40" spans="1:56" ht="15" customHeight="1">
      <c r="A40" s="1738" t="s">
        <v>699</v>
      </c>
      <c r="B40" s="1648"/>
      <c r="C40" s="1740"/>
      <c r="D40" s="1740"/>
      <c r="E40" s="1740"/>
      <c r="F40" s="1740"/>
      <c r="G40" s="1733"/>
      <c r="H40" s="1733"/>
      <c r="I40" s="1733"/>
      <c r="J40" s="1733"/>
      <c r="K40" s="1733"/>
      <c r="L40" s="1733"/>
      <c r="M40" s="1733"/>
      <c r="N40" s="1733"/>
      <c r="O40" s="1734"/>
      <c r="P40" s="165"/>
      <c r="Q40" s="1738" t="s">
        <v>699</v>
      </c>
      <c r="R40" s="1648"/>
      <c r="S40" s="1716"/>
      <c r="T40" s="1717"/>
      <c r="U40" s="1717"/>
      <c r="V40" s="1718"/>
      <c r="W40" s="1648"/>
      <c r="X40" s="1648"/>
      <c r="Y40" s="1648"/>
      <c r="Z40" s="1648"/>
      <c r="AA40" s="1648"/>
      <c r="AB40" s="1648"/>
      <c r="AC40" s="1648"/>
      <c r="AD40" s="1648"/>
      <c r="AE40" s="1649"/>
      <c r="AG40"/>
      <c r="AH40"/>
      <c r="AI40"/>
      <c r="BA40" s="329"/>
      <c r="BB40" s="329"/>
      <c r="BC40" s="329"/>
      <c r="BD40" s="330"/>
    </row>
    <row r="41" spans="1:35" ht="3.75" customHeight="1">
      <c r="A41" s="126"/>
      <c r="B41" s="126"/>
      <c r="C41" s="126"/>
      <c r="D41" s="126"/>
      <c r="E41" s="126"/>
      <c r="F41" s="126"/>
      <c r="G41" s="126"/>
      <c r="H41" s="126"/>
      <c r="I41" s="126"/>
      <c r="J41" s="126"/>
      <c r="K41" s="126"/>
      <c r="L41" s="126"/>
      <c r="M41" s="126"/>
      <c r="N41" s="126"/>
      <c r="O41" s="126"/>
      <c r="P41" s="190"/>
      <c r="Q41" s="126"/>
      <c r="R41" s="126"/>
      <c r="S41" s="126"/>
      <c r="T41" s="126"/>
      <c r="U41" s="126"/>
      <c r="V41" s="126"/>
      <c r="W41" s="126"/>
      <c r="X41" s="126"/>
      <c r="Y41" s="126"/>
      <c r="Z41" s="126"/>
      <c r="AA41" s="126"/>
      <c r="AB41" s="126"/>
      <c r="AC41" s="126"/>
      <c r="AD41" s="126"/>
      <c r="AE41" s="126"/>
      <c r="AG41"/>
      <c r="AH41"/>
      <c r="AI41"/>
    </row>
    <row r="42" spans="1:35" ht="15" customHeight="1">
      <c r="A42" s="1653" t="s">
        <v>700</v>
      </c>
      <c r="B42" s="1654"/>
      <c r="C42" s="1654"/>
      <c r="D42" s="1654"/>
      <c r="E42" s="1654"/>
      <c r="F42" s="1654"/>
      <c r="G42" s="1654"/>
      <c r="H42" s="1655"/>
      <c r="I42" s="126"/>
      <c r="J42" s="1683" t="s">
        <v>697</v>
      </c>
      <c r="K42" s="1685" t="s">
        <v>696</v>
      </c>
      <c r="L42" s="1689" t="s">
        <v>695</v>
      </c>
      <c r="M42" s="1736" t="s">
        <v>694</v>
      </c>
      <c r="N42" s="1711" t="s">
        <v>701</v>
      </c>
      <c r="O42" s="1698"/>
      <c r="P42" s="1699"/>
      <c r="Q42" s="1700"/>
      <c r="R42" s="1713" t="s">
        <v>701</v>
      </c>
      <c r="S42" s="1731" t="s">
        <v>694</v>
      </c>
      <c r="T42" s="1689" t="s">
        <v>695</v>
      </c>
      <c r="U42" s="1685" t="s">
        <v>696</v>
      </c>
      <c r="V42" s="1723" t="s">
        <v>697</v>
      </c>
      <c r="W42" s="126"/>
      <c r="X42" s="1653" t="s">
        <v>700</v>
      </c>
      <c r="Y42" s="1654"/>
      <c r="Z42" s="1654"/>
      <c r="AA42" s="1654"/>
      <c r="AB42" s="1654"/>
      <c r="AC42" s="1654"/>
      <c r="AD42" s="1654"/>
      <c r="AE42" s="1655"/>
      <c r="AG42"/>
      <c r="AH42"/>
      <c r="AI42"/>
    </row>
    <row r="43" spans="1:35" ht="15" customHeight="1">
      <c r="A43" s="191" t="s">
        <v>660</v>
      </c>
      <c r="B43" s="150" t="s">
        <v>648</v>
      </c>
      <c r="C43" s="1680" t="s">
        <v>702</v>
      </c>
      <c r="D43" s="1681"/>
      <c r="E43" s="1682"/>
      <c r="F43" s="1675" t="s">
        <v>703</v>
      </c>
      <c r="G43" s="1676"/>
      <c r="H43" s="1677"/>
      <c r="I43" s="126"/>
      <c r="J43" s="1684"/>
      <c r="K43" s="1686"/>
      <c r="L43" s="1690"/>
      <c r="M43" s="1737"/>
      <c r="N43" s="1712"/>
      <c r="O43" s="1701"/>
      <c r="P43" s="1702"/>
      <c r="Q43" s="1703"/>
      <c r="R43" s="1714"/>
      <c r="S43" s="1732"/>
      <c r="T43" s="1690"/>
      <c r="U43" s="1686"/>
      <c r="V43" s="1724"/>
      <c r="W43" s="126"/>
      <c r="X43" s="191" t="s">
        <v>660</v>
      </c>
      <c r="Y43" s="150" t="s">
        <v>648</v>
      </c>
      <c r="Z43" s="1680" t="s">
        <v>702</v>
      </c>
      <c r="AA43" s="1681"/>
      <c r="AB43" s="1682"/>
      <c r="AC43" s="1675" t="s">
        <v>703</v>
      </c>
      <c r="AD43" s="1676"/>
      <c r="AE43" s="1677"/>
      <c r="AG43"/>
      <c r="AH43"/>
      <c r="AI43"/>
    </row>
    <row r="44" spans="1:35" ht="12.75" customHeight="1">
      <c r="A44" s="192"/>
      <c r="B44" s="193"/>
      <c r="C44" s="1691"/>
      <c r="D44" s="1692"/>
      <c r="E44" s="1693"/>
      <c r="F44" s="1691"/>
      <c r="G44" s="1692"/>
      <c r="H44" s="1694"/>
      <c r="I44" s="126"/>
      <c r="J44" s="194"/>
      <c r="K44" s="195"/>
      <c r="L44" s="195"/>
      <c r="M44" s="196"/>
      <c r="N44" s="197"/>
      <c r="O44" s="1688" t="s">
        <v>704</v>
      </c>
      <c r="P44" s="1688"/>
      <c r="Q44" s="1688"/>
      <c r="R44" s="196"/>
      <c r="S44" s="197"/>
      <c r="T44" s="195"/>
      <c r="U44" s="195"/>
      <c r="V44" s="198"/>
      <c r="W44" s="126"/>
      <c r="X44" s="192"/>
      <c r="Y44" s="193"/>
      <c r="Z44" s="1691"/>
      <c r="AA44" s="1692"/>
      <c r="AB44" s="1693"/>
      <c r="AC44" s="1691"/>
      <c r="AD44" s="1692"/>
      <c r="AE44" s="1694"/>
      <c r="AG44"/>
      <c r="AH44"/>
      <c r="AI44"/>
    </row>
    <row r="45" spans="1:31" ht="12.75" customHeight="1">
      <c r="A45" s="199"/>
      <c r="B45" s="200"/>
      <c r="C45" s="1641"/>
      <c r="D45" s="1642"/>
      <c r="E45" s="1643"/>
      <c r="F45" s="1641"/>
      <c r="G45" s="1642"/>
      <c r="H45" s="1647"/>
      <c r="I45" s="126"/>
      <c r="J45" s="201"/>
      <c r="K45" s="202"/>
      <c r="L45" s="202"/>
      <c r="M45" s="203"/>
      <c r="N45" s="204"/>
      <c r="O45" s="1666" t="s">
        <v>705</v>
      </c>
      <c r="P45" s="1666"/>
      <c r="Q45" s="1666"/>
      <c r="R45" s="203"/>
      <c r="S45" s="204"/>
      <c r="T45" s="202"/>
      <c r="U45" s="202"/>
      <c r="V45" s="205"/>
      <c r="W45" s="126"/>
      <c r="X45" s="199"/>
      <c r="Y45" s="200"/>
      <c r="Z45" s="1641"/>
      <c r="AA45" s="1642"/>
      <c r="AB45" s="1643"/>
      <c r="AC45" s="1641"/>
      <c r="AD45" s="1642"/>
      <c r="AE45" s="1647"/>
    </row>
    <row r="46" spans="1:31" ht="12.75" customHeight="1">
      <c r="A46" s="199"/>
      <c r="B46" s="200"/>
      <c r="C46" s="1641"/>
      <c r="D46" s="1642"/>
      <c r="E46" s="1643"/>
      <c r="F46" s="1641"/>
      <c r="G46" s="1642"/>
      <c r="H46" s="1647"/>
      <c r="I46" s="126"/>
      <c r="J46" s="201"/>
      <c r="K46" s="202"/>
      <c r="L46" s="202"/>
      <c r="M46" s="203"/>
      <c r="N46" s="204"/>
      <c r="O46" s="1666" t="s">
        <v>706</v>
      </c>
      <c r="P46" s="1666"/>
      <c r="Q46" s="1666"/>
      <c r="R46" s="203"/>
      <c r="S46" s="204"/>
      <c r="T46" s="202"/>
      <c r="U46" s="202"/>
      <c r="V46" s="205"/>
      <c r="W46" s="126"/>
      <c r="X46" s="199"/>
      <c r="Y46" s="200"/>
      <c r="Z46" s="1641"/>
      <c r="AA46" s="1642"/>
      <c r="AB46" s="1643"/>
      <c r="AC46" s="1641"/>
      <c r="AD46" s="1642"/>
      <c r="AE46" s="1647"/>
    </row>
    <row r="47" spans="1:31" ht="12.75" customHeight="1">
      <c r="A47" s="199"/>
      <c r="B47" s="200"/>
      <c r="C47" s="1641"/>
      <c r="D47" s="1642"/>
      <c r="E47" s="1643"/>
      <c r="F47" s="1641"/>
      <c r="G47" s="1642"/>
      <c r="H47" s="1647"/>
      <c r="I47" s="126"/>
      <c r="J47" s="201"/>
      <c r="K47" s="202"/>
      <c r="L47" s="202"/>
      <c r="M47" s="203"/>
      <c r="N47" s="204"/>
      <c r="O47" s="1666" t="s">
        <v>707</v>
      </c>
      <c r="P47" s="1666"/>
      <c r="Q47" s="1666"/>
      <c r="R47" s="203"/>
      <c r="S47" s="204"/>
      <c r="T47" s="202"/>
      <c r="U47" s="202"/>
      <c r="V47" s="205"/>
      <c r="W47" s="126"/>
      <c r="X47" s="199"/>
      <c r="Y47" s="200"/>
      <c r="Z47" s="1641"/>
      <c r="AA47" s="1642"/>
      <c r="AB47" s="1643"/>
      <c r="AC47" s="1641"/>
      <c r="AD47" s="1642"/>
      <c r="AE47" s="1647"/>
    </row>
    <row r="48" spans="1:31" ht="12.75" customHeight="1">
      <c r="A48" s="199"/>
      <c r="B48" s="200"/>
      <c r="C48" s="1641"/>
      <c r="D48" s="1642"/>
      <c r="E48" s="1643"/>
      <c r="F48" s="1641"/>
      <c r="G48" s="1642"/>
      <c r="H48" s="1647"/>
      <c r="I48" s="126"/>
      <c r="J48" s="201"/>
      <c r="K48" s="202"/>
      <c r="L48" s="202"/>
      <c r="M48" s="203"/>
      <c r="N48" s="204"/>
      <c r="O48" s="1666" t="s">
        <v>708</v>
      </c>
      <c r="P48" s="1666"/>
      <c r="Q48" s="1666"/>
      <c r="R48" s="203"/>
      <c r="S48" s="204"/>
      <c r="T48" s="202"/>
      <c r="U48" s="202"/>
      <c r="V48" s="205"/>
      <c r="W48" s="126"/>
      <c r="X48" s="199"/>
      <c r="Y48" s="200"/>
      <c r="Z48" s="1641"/>
      <c r="AA48" s="1642"/>
      <c r="AB48" s="1643"/>
      <c r="AC48" s="1641"/>
      <c r="AD48" s="1642"/>
      <c r="AE48" s="1647"/>
    </row>
    <row r="49" spans="1:31" ht="12.75" customHeight="1">
      <c r="A49" s="199"/>
      <c r="B49" s="200"/>
      <c r="C49" s="1641"/>
      <c r="D49" s="1642"/>
      <c r="E49" s="1643"/>
      <c r="F49" s="1641"/>
      <c r="G49" s="1642"/>
      <c r="H49" s="1647"/>
      <c r="I49" s="126"/>
      <c r="J49" s="201"/>
      <c r="K49" s="202"/>
      <c r="L49" s="202"/>
      <c r="M49" s="203"/>
      <c r="N49" s="204"/>
      <c r="O49" s="1666" t="s">
        <v>709</v>
      </c>
      <c r="P49" s="1666"/>
      <c r="Q49" s="1666"/>
      <c r="R49" s="203"/>
      <c r="S49" s="204"/>
      <c r="T49" s="202"/>
      <c r="U49" s="202"/>
      <c r="V49" s="205"/>
      <c r="W49" s="126"/>
      <c r="X49" s="199"/>
      <c r="Y49" s="200"/>
      <c r="Z49" s="1641"/>
      <c r="AA49" s="1642"/>
      <c r="AB49" s="1643"/>
      <c r="AC49" s="1641"/>
      <c r="AD49" s="1642"/>
      <c r="AE49" s="1647"/>
    </row>
    <row r="50" spans="1:31" ht="12.75" customHeight="1">
      <c r="A50" s="199"/>
      <c r="B50" s="200"/>
      <c r="C50" s="1641"/>
      <c r="D50" s="1642"/>
      <c r="E50" s="1643"/>
      <c r="F50" s="1641"/>
      <c r="G50" s="1642"/>
      <c r="H50" s="1647"/>
      <c r="I50" s="126"/>
      <c r="J50" s="206"/>
      <c r="K50" s="207"/>
      <c r="L50" s="207"/>
      <c r="M50" s="208"/>
      <c r="N50" s="209"/>
      <c r="O50" s="1696" t="s">
        <v>710</v>
      </c>
      <c r="P50" s="1696"/>
      <c r="Q50" s="1696"/>
      <c r="R50" s="208"/>
      <c r="S50" s="209"/>
      <c r="T50" s="207"/>
      <c r="U50" s="207"/>
      <c r="V50" s="210"/>
      <c r="W50" s="126"/>
      <c r="X50" s="199"/>
      <c r="Y50" s="200"/>
      <c r="Z50" s="1641"/>
      <c r="AA50" s="1642"/>
      <c r="AB50" s="1643"/>
      <c r="AC50" s="1641"/>
      <c r="AD50" s="1642"/>
      <c r="AE50" s="1647"/>
    </row>
    <row r="51" spans="1:31" ht="12.75" customHeight="1">
      <c r="A51" s="199"/>
      <c r="B51" s="200"/>
      <c r="C51" s="1641"/>
      <c r="D51" s="1642"/>
      <c r="E51" s="1643"/>
      <c r="F51" s="1641"/>
      <c r="G51" s="1642"/>
      <c r="H51" s="1647"/>
      <c r="W51" s="126"/>
      <c r="X51" s="199"/>
      <c r="Y51" s="200"/>
      <c r="Z51" s="1641"/>
      <c r="AA51" s="1642"/>
      <c r="AB51" s="1643"/>
      <c r="AC51" s="1641"/>
      <c r="AD51" s="1642"/>
      <c r="AE51" s="1647"/>
    </row>
    <row r="52" spans="1:31" ht="12.75" customHeight="1">
      <c r="A52" s="199"/>
      <c r="B52" s="200"/>
      <c r="C52" s="1641"/>
      <c r="D52" s="1642"/>
      <c r="E52" s="1643"/>
      <c r="F52" s="1641"/>
      <c r="G52" s="1642"/>
      <c r="H52" s="1647"/>
      <c r="I52" s="1678" t="s">
        <v>711</v>
      </c>
      <c r="J52" s="1678"/>
      <c r="K52" s="1697" t="s">
        <v>712</v>
      </c>
      <c r="L52" s="1697"/>
      <c r="M52" s="1697"/>
      <c r="N52" s="1697"/>
      <c r="O52" s="1697"/>
      <c r="P52" s="1697"/>
      <c r="Q52" s="1697"/>
      <c r="R52" s="1697"/>
      <c r="S52" s="1697"/>
      <c r="T52" s="1697"/>
      <c r="U52" s="1697"/>
      <c r="V52" s="1697"/>
      <c r="W52" s="126"/>
      <c r="X52" s="199"/>
      <c r="Y52" s="200"/>
      <c r="Z52" s="1641"/>
      <c r="AA52" s="1642"/>
      <c r="AB52" s="1643"/>
      <c r="AC52" s="1641"/>
      <c r="AD52" s="1642"/>
      <c r="AE52" s="1647"/>
    </row>
    <row r="53" spans="1:31" ht="12.75" customHeight="1">
      <c r="A53" s="199"/>
      <c r="B53" s="200"/>
      <c r="C53" s="1641"/>
      <c r="D53" s="1642"/>
      <c r="E53" s="1643"/>
      <c r="F53" s="1641"/>
      <c r="G53" s="1642"/>
      <c r="H53" s="1647"/>
      <c r="I53" s="126"/>
      <c r="J53" s="143"/>
      <c r="K53" s="1697"/>
      <c r="L53" s="1697"/>
      <c r="M53" s="1697"/>
      <c r="N53" s="1697"/>
      <c r="O53" s="1697"/>
      <c r="P53" s="1697"/>
      <c r="Q53" s="1697"/>
      <c r="R53" s="1697"/>
      <c r="S53" s="1697"/>
      <c r="T53" s="1697"/>
      <c r="U53" s="1697"/>
      <c r="V53" s="1697"/>
      <c r="W53" s="126"/>
      <c r="X53" s="199"/>
      <c r="Y53" s="200"/>
      <c r="Z53" s="1641"/>
      <c r="AA53" s="1642"/>
      <c r="AB53" s="1643"/>
      <c r="AC53" s="1641"/>
      <c r="AD53" s="1642"/>
      <c r="AE53" s="1647"/>
    </row>
    <row r="54" spans="1:31" ht="12.75" customHeight="1">
      <c r="A54" s="199"/>
      <c r="B54" s="200"/>
      <c r="C54" s="1641"/>
      <c r="D54" s="1642"/>
      <c r="E54" s="1643"/>
      <c r="F54" s="1641"/>
      <c r="G54" s="1642"/>
      <c r="H54" s="1647"/>
      <c r="I54" s="1678" t="s">
        <v>713</v>
      </c>
      <c r="J54" s="1678"/>
      <c r="K54" s="1697" t="s">
        <v>714</v>
      </c>
      <c r="L54" s="1697"/>
      <c r="M54" s="1697"/>
      <c r="N54" s="1697"/>
      <c r="O54" s="1697"/>
      <c r="P54" s="1697"/>
      <c r="Q54" s="1697"/>
      <c r="R54" s="1697"/>
      <c r="S54" s="1697"/>
      <c r="T54" s="1697"/>
      <c r="U54" s="1697"/>
      <c r="V54" s="1697"/>
      <c r="W54" s="126"/>
      <c r="X54" s="199"/>
      <c r="Y54" s="200"/>
      <c r="Z54" s="1641"/>
      <c r="AA54" s="1642"/>
      <c r="AB54" s="1643"/>
      <c r="AC54" s="1641"/>
      <c r="AD54" s="1642"/>
      <c r="AE54" s="1647"/>
    </row>
    <row r="55" spans="1:31" ht="12.75" customHeight="1">
      <c r="A55" s="211"/>
      <c r="B55" s="212"/>
      <c r="C55" s="1708"/>
      <c r="D55" s="1709"/>
      <c r="E55" s="1710"/>
      <c r="F55" s="1708"/>
      <c r="G55" s="1709"/>
      <c r="H55" s="1739"/>
      <c r="I55" s="126"/>
      <c r="J55" s="143"/>
      <c r="K55" s="1697"/>
      <c r="L55" s="1697"/>
      <c r="M55" s="1697"/>
      <c r="N55" s="1697"/>
      <c r="O55" s="1697"/>
      <c r="P55" s="1697"/>
      <c r="Q55" s="1697"/>
      <c r="R55" s="1697"/>
      <c r="S55" s="1697"/>
      <c r="T55" s="1697"/>
      <c r="U55" s="1697"/>
      <c r="V55" s="1697"/>
      <c r="W55" s="126"/>
      <c r="X55" s="211"/>
      <c r="Y55" s="212"/>
      <c r="Z55" s="1708"/>
      <c r="AA55" s="1709"/>
      <c r="AB55" s="1710"/>
      <c r="AC55" s="1708"/>
      <c r="AD55" s="1709"/>
      <c r="AE55" s="1739"/>
    </row>
    <row r="56" spans="1:31" ht="6" customHeight="1">
      <c r="A56" s="145"/>
      <c r="B56" s="213"/>
      <c r="C56" s="145"/>
      <c r="D56" s="145"/>
      <c r="E56" s="145"/>
      <c r="F56" s="145"/>
      <c r="G56" s="145"/>
      <c r="H56" s="145"/>
      <c r="I56" s="126"/>
      <c r="J56" s="143"/>
      <c r="K56" s="214"/>
      <c r="L56" s="214"/>
      <c r="M56" s="214"/>
      <c r="N56" s="214"/>
      <c r="O56" s="214"/>
      <c r="P56" s="214"/>
      <c r="Q56" s="214"/>
      <c r="R56" s="214"/>
      <c r="S56" s="214"/>
      <c r="T56" s="214"/>
      <c r="U56" s="214"/>
      <c r="V56" s="214"/>
      <c r="W56" s="126"/>
      <c r="X56" s="126"/>
      <c r="Y56" s="126"/>
      <c r="Z56" s="126"/>
      <c r="AA56" s="126"/>
      <c r="AB56" s="126"/>
      <c r="AC56" s="126"/>
      <c r="AD56" s="126"/>
      <c r="AE56" s="126"/>
    </row>
    <row r="57" spans="1:31" ht="15" customHeight="1">
      <c r="A57" s="1664" t="s">
        <v>715</v>
      </c>
      <c r="B57" s="1664"/>
      <c r="C57" s="1664"/>
      <c r="D57" s="1664"/>
      <c r="E57" s="1664"/>
      <c r="F57" s="1664"/>
      <c r="G57" s="1664"/>
      <c r="H57" s="1664"/>
      <c r="I57" s="1664"/>
      <c r="J57" s="1664"/>
      <c r="K57" s="1664"/>
      <c r="L57" s="1664"/>
      <c r="M57" s="1664"/>
      <c r="N57" s="1664"/>
      <c r="O57" s="1664"/>
      <c r="P57" s="1664"/>
      <c r="Q57" s="1664"/>
      <c r="R57" s="1664"/>
      <c r="S57" s="1664"/>
      <c r="T57" s="1664"/>
      <c r="U57" s="1664"/>
      <c r="V57" s="1664"/>
      <c r="W57" s="1664"/>
      <c r="X57" s="1664"/>
      <c r="Y57" s="1664"/>
      <c r="Z57" s="1664"/>
      <c r="AA57" s="1664"/>
      <c r="AB57" s="1664"/>
      <c r="AC57" s="1664"/>
      <c r="AD57" s="1664"/>
      <c r="AE57" s="1664"/>
    </row>
    <row r="58" spans="1:31" ht="15" customHeight="1">
      <c r="A58" s="1664" t="s">
        <v>716</v>
      </c>
      <c r="B58" s="1664"/>
      <c r="C58" s="1664"/>
      <c r="D58" s="1664"/>
      <c r="E58" s="1664"/>
      <c r="F58" s="1664"/>
      <c r="G58" s="1664"/>
      <c r="H58" s="1664"/>
      <c r="I58" s="1664"/>
      <c r="J58" s="1664"/>
      <c r="K58" s="1664"/>
      <c r="L58" s="1664"/>
      <c r="M58" s="1664"/>
      <c r="N58" s="1664"/>
      <c r="O58" s="1664"/>
      <c r="P58" s="1664"/>
      <c r="Q58" s="1664"/>
      <c r="R58" s="1664"/>
      <c r="S58" s="1664"/>
      <c r="T58" s="1664"/>
      <c r="U58" s="1664"/>
      <c r="V58" s="1664"/>
      <c r="W58" s="1664"/>
      <c r="X58" s="1664"/>
      <c r="Y58" s="1664"/>
      <c r="Z58" s="1664"/>
      <c r="AA58" s="1664"/>
      <c r="AB58" s="1664"/>
      <c r="AC58" s="1664"/>
      <c r="AD58" s="1664"/>
      <c r="AE58" s="1664"/>
    </row>
    <row r="59" spans="1:31" ht="6"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row>
    <row r="60" spans="1:31" ht="13.5">
      <c r="A60" s="1745" t="s">
        <v>717</v>
      </c>
      <c r="B60" s="1662" t="s">
        <v>660</v>
      </c>
      <c r="C60" s="1662" t="s">
        <v>718</v>
      </c>
      <c r="D60" s="1662"/>
      <c r="E60" s="1662"/>
      <c r="F60" s="1662" t="s">
        <v>698</v>
      </c>
      <c r="G60" s="1662" t="s">
        <v>719</v>
      </c>
      <c r="H60" s="1662"/>
      <c r="I60" s="1662"/>
      <c r="J60" s="1662"/>
      <c r="K60" s="1662" t="s">
        <v>698</v>
      </c>
      <c r="L60" s="1662" t="s">
        <v>720</v>
      </c>
      <c r="M60" s="1662"/>
      <c r="N60" s="1662"/>
      <c r="O60" s="1741" t="s">
        <v>721</v>
      </c>
      <c r="P60" s="1741"/>
      <c r="Q60" s="1741"/>
      <c r="R60" s="1741"/>
      <c r="S60" s="1741"/>
      <c r="T60" s="1741"/>
      <c r="U60" s="1741"/>
      <c r="V60" s="1741"/>
      <c r="W60" s="1741"/>
      <c r="X60" s="1741"/>
      <c r="Y60" s="1741"/>
      <c r="Z60" s="1741"/>
      <c r="AA60" s="1741"/>
      <c r="AB60" s="1741"/>
      <c r="AC60" s="1741"/>
      <c r="AD60" s="1741"/>
      <c r="AE60" s="1742"/>
    </row>
    <row r="61" spans="1:31" ht="13.5">
      <c r="A61" s="1746"/>
      <c r="B61" s="1663"/>
      <c r="C61" s="1663"/>
      <c r="D61" s="1663"/>
      <c r="E61" s="1663"/>
      <c r="F61" s="1663"/>
      <c r="G61" s="1663"/>
      <c r="H61" s="1663"/>
      <c r="I61" s="1663"/>
      <c r="J61" s="1663"/>
      <c r="K61" s="1663"/>
      <c r="L61" s="1663"/>
      <c r="M61" s="1663"/>
      <c r="N61" s="1663"/>
      <c r="O61" s="1743" t="s">
        <v>722</v>
      </c>
      <c r="P61" s="1743"/>
      <c r="Q61" s="1743"/>
      <c r="R61" s="1757" t="s">
        <v>723</v>
      </c>
      <c r="S61" s="1757"/>
      <c r="T61" s="1757"/>
      <c r="U61" s="1757"/>
      <c r="V61" s="1757"/>
      <c r="W61" s="1757"/>
      <c r="X61" s="1757"/>
      <c r="Y61" s="1757"/>
      <c r="Z61" s="1757"/>
      <c r="AA61" s="1757"/>
      <c r="AB61" s="1757"/>
      <c r="AC61" s="1757"/>
      <c r="AD61" s="1757"/>
      <c r="AE61" s="1758"/>
    </row>
    <row r="62" spans="1:31" ht="13.5">
      <c r="A62" s="1746"/>
      <c r="B62" s="215"/>
      <c r="C62" s="1707"/>
      <c r="D62" s="1707"/>
      <c r="E62" s="1707"/>
      <c r="F62" s="215"/>
      <c r="G62" s="1695"/>
      <c r="H62" s="1695"/>
      <c r="I62" s="1695"/>
      <c r="J62" s="1695"/>
      <c r="K62" s="216"/>
      <c r="L62" s="1695"/>
      <c r="M62" s="1695"/>
      <c r="N62" s="1695"/>
      <c r="O62" s="217"/>
      <c r="P62" s="218" t="s">
        <v>724</v>
      </c>
      <c r="Q62" s="219"/>
      <c r="R62" s="220"/>
      <c r="S62" s="221"/>
      <c r="T62" s="221"/>
      <c r="U62" s="221"/>
      <c r="V62" s="221"/>
      <c r="W62" s="221"/>
      <c r="X62" s="221"/>
      <c r="Y62" s="221"/>
      <c r="Z62" s="221"/>
      <c r="AA62" s="221"/>
      <c r="AB62" s="221"/>
      <c r="AC62" s="221"/>
      <c r="AD62" s="221"/>
      <c r="AE62" s="222"/>
    </row>
    <row r="63" spans="1:31" ht="13.5">
      <c r="A63" s="1746"/>
      <c r="B63" s="223"/>
      <c r="C63" s="1679"/>
      <c r="D63" s="1679"/>
      <c r="E63" s="1679"/>
      <c r="F63" s="223"/>
      <c r="G63" s="1673"/>
      <c r="H63" s="1673"/>
      <c r="I63" s="1673"/>
      <c r="J63" s="1673"/>
      <c r="K63" s="224"/>
      <c r="L63" s="1673"/>
      <c r="M63" s="1673"/>
      <c r="N63" s="1673"/>
      <c r="O63" s="225"/>
      <c r="P63" s="226" t="s">
        <v>724</v>
      </c>
      <c r="Q63" s="227"/>
      <c r="R63" s="228"/>
      <c r="S63" s="229"/>
      <c r="T63" s="229"/>
      <c r="U63" s="229"/>
      <c r="V63" s="229"/>
      <c r="W63" s="229"/>
      <c r="X63" s="229"/>
      <c r="Y63" s="229"/>
      <c r="Z63" s="229"/>
      <c r="AA63" s="229"/>
      <c r="AB63" s="229"/>
      <c r="AC63" s="229"/>
      <c r="AD63" s="229"/>
      <c r="AE63" s="230"/>
    </row>
    <row r="64" spans="1:31" ht="13.5">
      <c r="A64" s="1746"/>
      <c r="B64" s="223"/>
      <c r="C64" s="1673"/>
      <c r="D64" s="1673"/>
      <c r="E64" s="1673"/>
      <c r="F64" s="223"/>
      <c r="G64" s="1673"/>
      <c r="H64" s="1673"/>
      <c r="I64" s="1673"/>
      <c r="J64" s="1673"/>
      <c r="K64" s="224"/>
      <c r="L64" s="1673"/>
      <c r="M64" s="1673"/>
      <c r="N64" s="1673"/>
      <c r="O64" s="225"/>
      <c r="P64" s="226" t="s">
        <v>724</v>
      </c>
      <c r="Q64" s="227"/>
      <c r="R64" s="228"/>
      <c r="S64" s="229"/>
      <c r="T64" s="229"/>
      <c r="U64" s="229"/>
      <c r="V64" s="229"/>
      <c r="W64" s="229"/>
      <c r="X64" s="229"/>
      <c r="Y64" s="229"/>
      <c r="Z64" s="229"/>
      <c r="AA64" s="229"/>
      <c r="AB64" s="229"/>
      <c r="AC64" s="229"/>
      <c r="AD64" s="229"/>
      <c r="AE64" s="230"/>
    </row>
    <row r="65" spans="1:31" ht="13.5">
      <c r="A65" s="1746"/>
      <c r="B65" s="223"/>
      <c r="C65" s="1673"/>
      <c r="D65" s="1673"/>
      <c r="E65" s="1673"/>
      <c r="F65" s="223"/>
      <c r="G65" s="1673"/>
      <c r="H65" s="1673"/>
      <c r="I65" s="1673"/>
      <c r="J65" s="1673"/>
      <c r="K65" s="224"/>
      <c r="L65" s="1673"/>
      <c r="M65" s="1673"/>
      <c r="N65" s="1673"/>
      <c r="O65" s="225"/>
      <c r="P65" s="226" t="s">
        <v>724</v>
      </c>
      <c r="Q65" s="227"/>
      <c r="R65" s="228"/>
      <c r="S65" s="229"/>
      <c r="T65" s="229"/>
      <c r="U65" s="229"/>
      <c r="V65" s="229"/>
      <c r="W65" s="229"/>
      <c r="X65" s="229"/>
      <c r="Y65" s="229"/>
      <c r="Z65" s="229"/>
      <c r="AA65" s="229"/>
      <c r="AB65" s="229"/>
      <c r="AC65" s="229"/>
      <c r="AD65" s="229"/>
      <c r="AE65" s="230"/>
    </row>
    <row r="66" spans="1:31" ht="13.5">
      <c r="A66" s="1746"/>
      <c r="B66" s="223"/>
      <c r="C66" s="1673"/>
      <c r="D66" s="1673"/>
      <c r="E66" s="1673"/>
      <c r="F66" s="223"/>
      <c r="G66" s="1673"/>
      <c r="H66" s="1673"/>
      <c r="I66" s="1673"/>
      <c r="J66" s="1673"/>
      <c r="K66" s="224"/>
      <c r="L66" s="1673"/>
      <c r="M66" s="1673"/>
      <c r="N66" s="1673"/>
      <c r="O66" s="225"/>
      <c r="P66" s="226" t="s">
        <v>724</v>
      </c>
      <c r="Q66" s="227"/>
      <c r="R66" s="228"/>
      <c r="S66" s="229"/>
      <c r="T66" s="229"/>
      <c r="U66" s="229"/>
      <c r="V66" s="229"/>
      <c r="W66" s="229"/>
      <c r="X66" s="229"/>
      <c r="Y66" s="229"/>
      <c r="Z66" s="229"/>
      <c r="AA66" s="229"/>
      <c r="AB66" s="229"/>
      <c r="AC66" s="229"/>
      <c r="AD66" s="229"/>
      <c r="AE66" s="230"/>
    </row>
    <row r="67" spans="1:31" ht="13.5">
      <c r="A67" s="1746"/>
      <c r="B67" s="223"/>
      <c r="C67" s="1679"/>
      <c r="D67" s="1679"/>
      <c r="E67" s="1679"/>
      <c r="F67" s="223"/>
      <c r="G67" s="1673"/>
      <c r="H67" s="1673"/>
      <c r="I67" s="1673"/>
      <c r="J67" s="1673"/>
      <c r="K67" s="224"/>
      <c r="L67" s="1673"/>
      <c r="M67" s="1673"/>
      <c r="N67" s="1673"/>
      <c r="O67" s="225"/>
      <c r="P67" s="226" t="s">
        <v>724</v>
      </c>
      <c r="Q67" s="227"/>
      <c r="R67" s="228"/>
      <c r="S67" s="229"/>
      <c r="T67" s="229"/>
      <c r="U67" s="229"/>
      <c r="V67" s="229"/>
      <c r="W67" s="229"/>
      <c r="X67" s="229"/>
      <c r="Y67" s="229"/>
      <c r="Z67" s="229"/>
      <c r="AA67" s="229"/>
      <c r="AB67" s="229"/>
      <c r="AC67" s="229"/>
      <c r="AD67" s="229"/>
      <c r="AE67" s="230"/>
    </row>
    <row r="68" spans="1:31" ht="13.5">
      <c r="A68" s="1746"/>
      <c r="B68" s="223"/>
      <c r="C68" s="1679"/>
      <c r="D68" s="1679"/>
      <c r="E68" s="1679"/>
      <c r="F68" s="223"/>
      <c r="G68" s="1673"/>
      <c r="H68" s="1673"/>
      <c r="I68" s="1673"/>
      <c r="J68" s="1673"/>
      <c r="K68" s="224"/>
      <c r="L68" s="1673"/>
      <c r="M68" s="1673"/>
      <c r="N68" s="1673"/>
      <c r="O68" s="225"/>
      <c r="P68" s="226" t="s">
        <v>724</v>
      </c>
      <c r="Q68" s="227"/>
      <c r="R68" s="228"/>
      <c r="S68" s="229"/>
      <c r="T68" s="229"/>
      <c r="U68" s="229"/>
      <c r="V68" s="229"/>
      <c r="W68" s="229"/>
      <c r="X68" s="229"/>
      <c r="Y68" s="229"/>
      <c r="Z68" s="229"/>
      <c r="AA68" s="229"/>
      <c r="AB68" s="229"/>
      <c r="AC68" s="229"/>
      <c r="AD68" s="229"/>
      <c r="AE68" s="230"/>
    </row>
    <row r="69" spans="1:31" ht="13.5">
      <c r="A69" s="1746"/>
      <c r="B69" s="223"/>
      <c r="C69" s="1679"/>
      <c r="D69" s="1679"/>
      <c r="E69" s="1679"/>
      <c r="F69" s="223"/>
      <c r="G69" s="1673"/>
      <c r="H69" s="1673"/>
      <c r="I69" s="1673"/>
      <c r="J69" s="1673"/>
      <c r="K69" s="224"/>
      <c r="L69" s="1673"/>
      <c r="M69" s="1673"/>
      <c r="N69" s="1673"/>
      <c r="O69" s="225"/>
      <c r="P69" s="226" t="s">
        <v>724</v>
      </c>
      <c r="Q69" s="227"/>
      <c r="R69" s="228"/>
      <c r="S69" s="229"/>
      <c r="T69" s="229"/>
      <c r="U69" s="229"/>
      <c r="V69" s="229"/>
      <c r="W69" s="229"/>
      <c r="X69" s="229"/>
      <c r="Y69" s="229"/>
      <c r="Z69" s="229"/>
      <c r="AA69" s="229"/>
      <c r="AB69" s="229"/>
      <c r="AC69" s="229"/>
      <c r="AD69" s="229"/>
      <c r="AE69" s="230"/>
    </row>
    <row r="70" spans="1:31" ht="13.5">
      <c r="A70" s="1746"/>
      <c r="B70" s="223"/>
      <c r="C70" s="1679"/>
      <c r="D70" s="1679"/>
      <c r="E70" s="1679"/>
      <c r="F70" s="223"/>
      <c r="G70" s="1673"/>
      <c r="H70" s="1673"/>
      <c r="I70" s="1673"/>
      <c r="J70" s="1673"/>
      <c r="K70" s="224"/>
      <c r="L70" s="1673"/>
      <c r="M70" s="1673"/>
      <c r="N70" s="1673"/>
      <c r="O70" s="225"/>
      <c r="P70" s="226" t="s">
        <v>724</v>
      </c>
      <c r="Q70" s="227"/>
      <c r="R70" s="228"/>
      <c r="S70" s="229"/>
      <c r="T70" s="229"/>
      <c r="U70" s="229"/>
      <c r="V70" s="229"/>
      <c r="W70" s="229"/>
      <c r="X70" s="229"/>
      <c r="Y70" s="229"/>
      <c r="Z70" s="229"/>
      <c r="AA70" s="229"/>
      <c r="AB70" s="229"/>
      <c r="AC70" s="229"/>
      <c r="AD70" s="229"/>
      <c r="AE70" s="230"/>
    </row>
    <row r="71" spans="1:31" ht="13.5">
      <c r="A71" s="1747"/>
      <c r="B71" s="231"/>
      <c r="C71" s="1744"/>
      <c r="D71" s="1744"/>
      <c r="E71" s="1744"/>
      <c r="F71" s="231"/>
      <c r="G71" s="1674"/>
      <c r="H71" s="1674"/>
      <c r="I71" s="1674"/>
      <c r="J71" s="1674"/>
      <c r="K71" s="232"/>
      <c r="L71" s="1674"/>
      <c r="M71" s="1674"/>
      <c r="N71" s="1674"/>
      <c r="O71" s="233"/>
      <c r="P71" s="234" t="s">
        <v>724</v>
      </c>
      <c r="Q71" s="235"/>
      <c r="R71" s="236"/>
      <c r="S71" s="237"/>
      <c r="T71" s="237"/>
      <c r="U71" s="237"/>
      <c r="V71" s="237"/>
      <c r="W71" s="237"/>
      <c r="X71" s="237"/>
      <c r="Y71" s="237"/>
      <c r="Z71" s="237"/>
      <c r="AA71" s="237"/>
      <c r="AB71" s="237"/>
      <c r="AC71" s="237"/>
      <c r="AD71" s="237"/>
      <c r="AE71" s="238"/>
    </row>
    <row r="72" spans="1:31" ht="12" customHeight="1">
      <c r="A72" s="1750" t="s">
        <v>725</v>
      </c>
      <c r="B72" s="1672"/>
      <c r="C72" s="1672"/>
      <c r="D72" s="1672"/>
      <c r="E72" s="1672"/>
      <c r="F72" s="1672" t="s">
        <v>726</v>
      </c>
      <c r="G72" s="1672"/>
      <c r="H72" s="1672" t="s">
        <v>727</v>
      </c>
      <c r="I72" s="1672"/>
      <c r="J72" s="1672" t="s">
        <v>728</v>
      </c>
      <c r="K72" s="1672"/>
      <c r="L72" s="1672" t="s">
        <v>729</v>
      </c>
      <c r="M72" s="1672"/>
      <c r="N72" s="1672" t="s">
        <v>730</v>
      </c>
      <c r="O72" s="1672"/>
      <c r="P72" s="135"/>
      <c r="Q72" s="1672" t="s">
        <v>731</v>
      </c>
      <c r="R72" s="1672"/>
      <c r="S72" s="1672" t="s">
        <v>732</v>
      </c>
      <c r="T72" s="1672"/>
      <c r="U72" s="1672" t="s">
        <v>733</v>
      </c>
      <c r="V72" s="1672"/>
      <c r="W72" s="1672" t="s">
        <v>734</v>
      </c>
      <c r="X72" s="1672"/>
      <c r="Y72" s="1672" t="s">
        <v>735</v>
      </c>
      <c r="Z72" s="1672"/>
      <c r="AA72" s="1672" t="s">
        <v>736</v>
      </c>
      <c r="AB72" s="1672"/>
      <c r="AC72" s="1672" t="s">
        <v>737</v>
      </c>
      <c r="AD72" s="1672"/>
      <c r="AE72" s="239"/>
    </row>
    <row r="73" spans="1:31" ht="13.5">
      <c r="A73" s="1751" t="s">
        <v>738</v>
      </c>
      <c r="B73" s="1659"/>
      <c r="C73" s="1749"/>
      <c r="D73" s="1749"/>
      <c r="E73" s="1749"/>
      <c r="F73" s="240"/>
      <c r="G73" s="241"/>
      <c r="H73" s="240"/>
      <c r="I73" s="241"/>
      <c r="J73" s="240"/>
      <c r="K73" s="241"/>
      <c r="L73" s="240"/>
      <c r="M73" s="241"/>
      <c r="N73" s="240"/>
      <c r="O73" s="241"/>
      <c r="P73" s="242"/>
      <c r="Q73" s="240"/>
      <c r="R73" s="241"/>
      <c r="S73" s="240"/>
      <c r="T73" s="241"/>
      <c r="U73" s="240"/>
      <c r="V73" s="241"/>
      <c r="W73" s="240"/>
      <c r="X73" s="241"/>
      <c r="Y73" s="240"/>
      <c r="Z73" s="241"/>
      <c r="AA73" s="240"/>
      <c r="AB73" s="241"/>
      <c r="AC73" s="240"/>
      <c r="AD73" s="241"/>
      <c r="AE73" s="243"/>
    </row>
    <row r="74" spans="1:31" ht="13.5">
      <c r="A74" s="1748" t="s">
        <v>739</v>
      </c>
      <c r="B74" s="1663"/>
      <c r="C74" s="1665"/>
      <c r="D74" s="1665"/>
      <c r="E74" s="1665"/>
      <c r="F74" s="244"/>
      <c r="G74" s="245"/>
      <c r="H74" s="244"/>
      <c r="I74" s="245"/>
      <c r="J74" s="244"/>
      <c r="K74" s="245"/>
      <c r="L74" s="244"/>
      <c r="M74" s="245"/>
      <c r="N74" s="244"/>
      <c r="O74" s="245"/>
      <c r="P74" s="246"/>
      <c r="Q74" s="244"/>
      <c r="R74" s="245"/>
      <c r="S74" s="244"/>
      <c r="T74" s="245"/>
      <c r="U74" s="244"/>
      <c r="V74" s="245"/>
      <c r="W74" s="244"/>
      <c r="X74" s="245"/>
      <c r="Y74" s="244"/>
      <c r="Z74" s="245"/>
      <c r="AA74" s="244"/>
      <c r="AB74" s="245"/>
      <c r="AC74" s="244"/>
      <c r="AD74" s="245"/>
      <c r="AE74" s="247"/>
    </row>
    <row r="75" spans="1:31" ht="13.5">
      <c r="A75" s="1687" t="s">
        <v>740</v>
      </c>
      <c r="B75" s="1687"/>
      <c r="C75" s="1687"/>
      <c r="D75" s="1687"/>
      <c r="E75" s="1687"/>
      <c r="F75" s="1687"/>
      <c r="G75" s="1687"/>
      <c r="H75" s="1687"/>
      <c r="I75" s="1687"/>
      <c r="J75" s="1687"/>
      <c r="K75" s="1687"/>
      <c r="L75" s="1687"/>
      <c r="M75" s="1687"/>
      <c r="N75" s="1687"/>
      <c r="O75" s="1687"/>
      <c r="P75" s="1687"/>
      <c r="Q75" s="1687"/>
      <c r="R75" s="1687"/>
      <c r="S75" s="1687"/>
      <c r="T75" s="1687"/>
      <c r="U75" s="1687"/>
      <c r="V75" s="1687"/>
      <c r="W75" s="1687"/>
      <c r="X75" s="1687"/>
      <c r="Y75" s="1687"/>
      <c r="Z75" s="1687"/>
      <c r="AA75" s="1687"/>
      <c r="AB75" s="1687"/>
      <c r="AC75" s="1687"/>
      <c r="AD75" s="1687"/>
      <c r="AE75" s="1687"/>
    </row>
    <row r="76" spans="1:31" ht="13.5">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row>
    <row r="77" spans="1:31" ht="13.5">
      <c r="A77" s="248" t="s">
        <v>741</v>
      </c>
      <c r="B77" s="249"/>
      <c r="C77" s="249"/>
      <c r="D77" s="136"/>
      <c r="E77" s="249"/>
      <c r="F77" s="249"/>
      <c r="G77" s="249"/>
      <c r="H77" s="249"/>
      <c r="I77" s="249"/>
      <c r="J77" s="250"/>
      <c r="K77" s="249"/>
      <c r="L77" s="249"/>
      <c r="M77" s="249"/>
      <c r="N77" s="249"/>
      <c r="O77" s="249"/>
      <c r="P77" s="134"/>
      <c r="Q77" s="134"/>
      <c r="R77" s="249"/>
      <c r="S77" s="249"/>
      <c r="T77" s="249"/>
      <c r="U77" s="249"/>
      <c r="V77" s="136"/>
      <c r="W77" s="249"/>
      <c r="X77" s="249"/>
      <c r="Y77" s="249"/>
      <c r="Z77" s="249"/>
      <c r="AA77" s="249"/>
      <c r="AB77" s="249"/>
      <c r="AC77" s="249"/>
      <c r="AD77" s="249"/>
      <c r="AE77" s="251"/>
    </row>
    <row r="78" spans="1:31" ht="10.5" customHeight="1">
      <c r="A78" s="1823"/>
      <c r="B78" s="1824"/>
      <c r="C78" s="1824"/>
      <c r="D78" s="1824"/>
      <c r="E78" s="1824"/>
      <c r="F78" s="1824"/>
      <c r="G78" s="1824"/>
      <c r="H78" s="1824"/>
      <c r="I78" s="1824"/>
      <c r="J78" s="1824"/>
      <c r="K78" s="1824"/>
      <c r="L78" s="1824"/>
      <c r="M78" s="1824"/>
      <c r="N78" s="1824"/>
      <c r="O78" s="1824"/>
      <c r="P78" s="1824"/>
      <c r="Q78" s="1824"/>
      <c r="R78" s="1824"/>
      <c r="S78" s="1824"/>
      <c r="T78" s="1824"/>
      <c r="U78" s="1824"/>
      <c r="V78" s="1824"/>
      <c r="W78" s="1824"/>
      <c r="X78" s="1824"/>
      <c r="Y78" s="1824"/>
      <c r="Z78" s="1824"/>
      <c r="AA78" s="1824"/>
      <c r="AB78" s="1824"/>
      <c r="AC78" s="1824"/>
      <c r="AD78" s="1824"/>
      <c r="AE78" s="1825"/>
    </row>
    <row r="79" spans="1:31" ht="13.5">
      <c r="A79" s="1823"/>
      <c r="B79" s="1824"/>
      <c r="C79" s="1824"/>
      <c r="D79" s="1824"/>
      <c r="E79" s="1824"/>
      <c r="F79" s="1824"/>
      <c r="G79" s="1824"/>
      <c r="H79" s="1824"/>
      <c r="I79" s="1824"/>
      <c r="J79" s="1824"/>
      <c r="K79" s="1824"/>
      <c r="L79" s="1824"/>
      <c r="M79" s="1824"/>
      <c r="N79" s="1824"/>
      <c r="O79" s="1824"/>
      <c r="P79" s="1824"/>
      <c r="Q79" s="1824"/>
      <c r="R79" s="1824"/>
      <c r="S79" s="1824"/>
      <c r="T79" s="1824"/>
      <c r="U79" s="1824"/>
      <c r="V79" s="1824"/>
      <c r="W79" s="1824"/>
      <c r="X79" s="1824"/>
      <c r="Y79" s="1824"/>
      <c r="Z79" s="1824"/>
      <c r="AA79" s="1824"/>
      <c r="AB79" s="1824"/>
      <c r="AC79" s="1824"/>
      <c r="AD79" s="1824"/>
      <c r="AE79" s="1825"/>
    </row>
    <row r="80" spans="1:31" ht="10.5" customHeight="1">
      <c r="A80" s="1826"/>
      <c r="B80" s="1827"/>
      <c r="C80" s="1827"/>
      <c r="D80" s="1827"/>
      <c r="E80" s="1827"/>
      <c r="F80" s="1827"/>
      <c r="G80" s="1827"/>
      <c r="H80" s="1827"/>
      <c r="I80" s="1827"/>
      <c r="J80" s="1827"/>
      <c r="K80" s="1827"/>
      <c r="L80" s="1827"/>
      <c r="M80" s="1827"/>
      <c r="N80" s="1827"/>
      <c r="O80" s="1827"/>
      <c r="P80" s="1827"/>
      <c r="Q80" s="1827"/>
      <c r="R80" s="1827"/>
      <c r="S80" s="1827"/>
      <c r="T80" s="1827"/>
      <c r="U80" s="1827"/>
      <c r="V80" s="1827"/>
      <c r="W80" s="1827"/>
      <c r="X80" s="1827"/>
      <c r="Y80" s="1827"/>
      <c r="Z80" s="1827"/>
      <c r="AA80" s="1827"/>
      <c r="AB80" s="1827"/>
      <c r="AC80" s="1827"/>
      <c r="AD80" s="1827"/>
      <c r="AE80" s="1828"/>
    </row>
  </sheetData>
  <sheetProtection password="CFA6" sheet="1" objects="1" scenarios="1"/>
  <mergeCells count="283">
    <mergeCell ref="A78:AE80"/>
    <mergeCell ref="AZ30:BA30"/>
    <mergeCell ref="AZ32:BA32"/>
    <mergeCell ref="AZ26:BA26"/>
    <mergeCell ref="AZ12:BD15"/>
    <mergeCell ref="AZ19:BA19"/>
    <mergeCell ref="AZ28:BA28"/>
    <mergeCell ref="AC12:AE12"/>
    <mergeCell ref="A18:A19"/>
    <mergeCell ref="B18:B19"/>
    <mergeCell ref="AK6:AL6"/>
    <mergeCell ref="AC6:AD6"/>
    <mergeCell ref="AG6:AJ6"/>
    <mergeCell ref="AC7:AE7"/>
    <mergeCell ref="AZ22:BA22"/>
    <mergeCell ref="AZ24:BA24"/>
    <mergeCell ref="AC15:AE15"/>
    <mergeCell ref="AD18:AE18"/>
    <mergeCell ref="AE9:AE10"/>
    <mergeCell ref="AC9:AD10"/>
    <mergeCell ref="C15:D15"/>
    <mergeCell ref="G15:I15"/>
    <mergeCell ref="G18:G19"/>
    <mergeCell ref="C20:F20"/>
    <mergeCell ref="A10:C10"/>
    <mergeCell ref="U12:V16"/>
    <mergeCell ref="N18:O18"/>
    <mergeCell ref="A12:C12"/>
    <mergeCell ref="L13:M13"/>
    <mergeCell ref="S12:T12"/>
    <mergeCell ref="C18:F19"/>
    <mergeCell ref="R18:R19"/>
    <mergeCell ref="S18:V19"/>
    <mergeCell ref="D10:I10"/>
    <mergeCell ref="Q18:Q19"/>
    <mergeCell ref="W12:AB12"/>
    <mergeCell ref="S10:U10"/>
    <mergeCell ref="M10:R10"/>
    <mergeCell ref="N12:R12"/>
    <mergeCell ref="S16:T16"/>
    <mergeCell ref="V9:AA9"/>
    <mergeCell ref="V10:AA10"/>
    <mergeCell ref="L12:M12"/>
    <mergeCell ref="Y15:Z15"/>
    <mergeCell ref="J10:L10"/>
    <mergeCell ref="J9:L9"/>
    <mergeCell ref="L15:M15"/>
    <mergeCell ref="S15:T15"/>
    <mergeCell ref="N13:R13"/>
    <mergeCell ref="N15:R15"/>
    <mergeCell ref="D9:I9"/>
    <mergeCell ref="S14:T14"/>
    <mergeCell ref="S13:T13"/>
    <mergeCell ref="A5:D5"/>
    <mergeCell ref="A6:D6"/>
    <mergeCell ref="N6:U6"/>
    <mergeCell ref="E6:K6"/>
    <mergeCell ref="E5:M5"/>
    <mergeCell ref="N5:S5"/>
    <mergeCell ref="T5:W5"/>
    <mergeCell ref="V6:W6"/>
    <mergeCell ref="W7:Y7"/>
    <mergeCell ref="E7:G7"/>
    <mergeCell ref="H7:I7"/>
    <mergeCell ref="L6:M6"/>
    <mergeCell ref="A7:D7"/>
    <mergeCell ref="P7:Q7"/>
    <mergeCell ref="T7:V7"/>
    <mergeCell ref="J7:K7"/>
    <mergeCell ref="R7:S7"/>
    <mergeCell ref="A9:C9"/>
    <mergeCell ref="L7:M7"/>
    <mergeCell ref="L14:M14"/>
    <mergeCell ref="B13:H14"/>
    <mergeCell ref="X13:AD14"/>
    <mergeCell ref="R61:AE61"/>
    <mergeCell ref="K52:V53"/>
    <mergeCell ref="AC54:AE54"/>
    <mergeCell ref="Z55:AB55"/>
    <mergeCell ref="C60:E61"/>
    <mergeCell ref="A73:B73"/>
    <mergeCell ref="S37:V37"/>
    <mergeCell ref="S38:V38"/>
    <mergeCell ref="S32:V32"/>
    <mergeCell ref="S33:V33"/>
    <mergeCell ref="L66:N66"/>
    <mergeCell ref="L69:N69"/>
    <mergeCell ref="L70:N70"/>
    <mergeCell ref="S35:V35"/>
    <mergeCell ref="C70:E70"/>
    <mergeCell ref="Z52:AB52"/>
    <mergeCell ref="AC52:AE52"/>
    <mergeCell ref="Z53:AB53"/>
    <mergeCell ref="Q72:R72"/>
    <mergeCell ref="A74:B74"/>
    <mergeCell ref="C73:E73"/>
    <mergeCell ref="C74:E74"/>
    <mergeCell ref="F55:H55"/>
    <mergeCell ref="C69:E69"/>
    <mergeCell ref="A72:E72"/>
    <mergeCell ref="C71:E71"/>
    <mergeCell ref="G63:J63"/>
    <mergeCell ref="A60:A71"/>
    <mergeCell ref="B60:B61"/>
    <mergeCell ref="C68:E68"/>
    <mergeCell ref="C64:E64"/>
    <mergeCell ref="C65:E65"/>
    <mergeCell ref="C66:E66"/>
    <mergeCell ref="C63:E63"/>
    <mergeCell ref="G67:J67"/>
    <mergeCell ref="AA72:AB72"/>
    <mergeCell ref="G62:J62"/>
    <mergeCell ref="L60:N61"/>
    <mergeCell ref="O60:AE60"/>
    <mergeCell ref="O61:Q61"/>
    <mergeCell ref="G64:J64"/>
    <mergeCell ref="G65:J65"/>
    <mergeCell ref="L64:N64"/>
    <mergeCell ref="L71:N71"/>
    <mergeCell ref="AC72:AD72"/>
    <mergeCell ref="AC55:AE55"/>
    <mergeCell ref="A40:B40"/>
    <mergeCell ref="C40:F40"/>
    <mergeCell ref="C25:F25"/>
    <mergeCell ref="C26:F26"/>
    <mergeCell ref="S28:V28"/>
    <mergeCell ref="S31:V31"/>
    <mergeCell ref="AC53:AE53"/>
    <mergeCell ref="AC51:AE51"/>
    <mergeCell ref="O48:Q48"/>
    <mergeCell ref="C39:F39"/>
    <mergeCell ref="C28:F28"/>
    <mergeCell ref="C29:F29"/>
    <mergeCell ref="F52:H52"/>
    <mergeCell ref="C35:F35"/>
    <mergeCell ref="C47:E47"/>
    <mergeCell ref="AC46:AE46"/>
    <mergeCell ref="Z48:AB48"/>
    <mergeCell ref="Q40:R40"/>
    <mergeCell ref="F54:H54"/>
    <mergeCell ref="C53:E53"/>
    <mergeCell ref="F53:H53"/>
    <mergeCell ref="C52:E52"/>
    <mergeCell ref="Z50:AB50"/>
    <mergeCell ref="C46:E46"/>
    <mergeCell ref="I52:J52"/>
    <mergeCell ref="F72:G72"/>
    <mergeCell ref="S24:V24"/>
    <mergeCell ref="S29:V29"/>
    <mergeCell ref="S30:V30"/>
    <mergeCell ref="C51:E51"/>
    <mergeCell ref="F51:H51"/>
    <mergeCell ref="L65:N65"/>
    <mergeCell ref="C30:F30"/>
    <mergeCell ref="C27:F27"/>
    <mergeCell ref="M42:M43"/>
    <mergeCell ref="S26:V26"/>
    <mergeCell ref="L67:N67"/>
    <mergeCell ref="S72:T72"/>
    <mergeCell ref="U72:V72"/>
    <mergeCell ref="J72:K72"/>
    <mergeCell ref="L72:M72"/>
    <mergeCell ref="G66:J66"/>
    <mergeCell ref="L68:N68"/>
    <mergeCell ref="H72:I72"/>
    <mergeCell ref="N72:O72"/>
    <mergeCell ref="S42:S43"/>
    <mergeCell ref="C24:F24"/>
    <mergeCell ref="C22:F22"/>
    <mergeCell ref="C21:F21"/>
    <mergeCell ref="C54:E54"/>
    <mergeCell ref="C50:E50"/>
    <mergeCell ref="F50:H50"/>
    <mergeCell ref="C23:F23"/>
    <mergeCell ref="G40:O40"/>
    <mergeCell ref="C31:F31"/>
    <mergeCell ref="S23:V23"/>
    <mergeCell ref="AA5:AE5"/>
    <mergeCell ref="Z44:AB44"/>
    <mergeCell ref="AC44:AE44"/>
    <mergeCell ref="V42:V43"/>
    <mergeCell ref="T42:T43"/>
    <mergeCell ref="S9:U9"/>
    <mergeCell ref="Z7:AB7"/>
    <mergeCell ref="AB9:AB10"/>
    <mergeCell ref="S27:V27"/>
    <mergeCell ref="AC48:AE48"/>
    <mergeCell ref="Z46:AB46"/>
    <mergeCell ref="I18:M18"/>
    <mergeCell ref="H18:H19"/>
    <mergeCell ref="S25:V25"/>
    <mergeCell ref="S20:V20"/>
    <mergeCell ref="S34:V34"/>
    <mergeCell ref="S40:V40"/>
    <mergeCell ref="S36:V36"/>
    <mergeCell ref="S39:V39"/>
    <mergeCell ref="O42:Q43"/>
    <mergeCell ref="W18:W19"/>
    <mergeCell ref="N16:R16"/>
    <mergeCell ref="A58:AE58"/>
    <mergeCell ref="C62:E62"/>
    <mergeCell ref="F60:F61"/>
    <mergeCell ref="C55:E55"/>
    <mergeCell ref="AC43:AE43"/>
    <mergeCell ref="N42:N43"/>
    <mergeCell ref="R42:R43"/>
    <mergeCell ref="L63:N63"/>
    <mergeCell ref="L62:N62"/>
    <mergeCell ref="O49:Q49"/>
    <mergeCell ref="O47:Q47"/>
    <mergeCell ref="O50:Q50"/>
    <mergeCell ref="O46:Q46"/>
    <mergeCell ref="K54:V55"/>
    <mergeCell ref="A75:AE75"/>
    <mergeCell ref="O44:Q44"/>
    <mergeCell ref="U42:U43"/>
    <mergeCell ref="L42:L43"/>
    <mergeCell ref="C45:E45"/>
    <mergeCell ref="K60:K61"/>
    <mergeCell ref="Z54:AB54"/>
    <mergeCell ref="C44:E44"/>
    <mergeCell ref="F44:H44"/>
    <mergeCell ref="Z51:AB51"/>
    <mergeCell ref="AC50:AE50"/>
    <mergeCell ref="F46:H46"/>
    <mergeCell ref="Z43:AB43"/>
    <mergeCell ref="AC45:AE45"/>
    <mergeCell ref="C48:E48"/>
    <mergeCell ref="J42:J43"/>
    <mergeCell ref="K42:K43"/>
    <mergeCell ref="F47:H47"/>
    <mergeCell ref="Z45:AB45"/>
    <mergeCell ref="C43:E43"/>
    <mergeCell ref="G68:J68"/>
    <mergeCell ref="C37:F37"/>
    <mergeCell ref="F45:H45"/>
    <mergeCell ref="A42:H42"/>
    <mergeCell ref="F48:H48"/>
    <mergeCell ref="F43:H43"/>
    <mergeCell ref="F49:H49"/>
    <mergeCell ref="I54:J54"/>
    <mergeCell ref="C67:E67"/>
    <mergeCell ref="C38:F38"/>
    <mergeCell ref="A1:G1"/>
    <mergeCell ref="X6:Z6"/>
    <mergeCell ref="Z47:AB47"/>
    <mergeCell ref="AC47:AE47"/>
    <mergeCell ref="AA6:AB6"/>
    <mergeCell ref="W72:X72"/>
    <mergeCell ref="Y72:Z72"/>
    <mergeCell ref="G69:J69"/>
    <mergeCell ref="G70:J70"/>
    <mergeCell ref="G71:J71"/>
    <mergeCell ref="AA2:AE2"/>
    <mergeCell ref="V2:Z2"/>
    <mergeCell ref="Q2:U2"/>
    <mergeCell ref="A2:O2"/>
    <mergeCell ref="M9:R9"/>
    <mergeCell ref="G60:J61"/>
    <mergeCell ref="A57:AE57"/>
    <mergeCell ref="L16:M16"/>
    <mergeCell ref="O45:Q45"/>
    <mergeCell ref="AA3:AE3"/>
    <mergeCell ref="AC49:AE49"/>
    <mergeCell ref="W40:AE40"/>
    <mergeCell ref="Y18:AC18"/>
    <mergeCell ref="X42:AE42"/>
    <mergeCell ref="C49:E49"/>
    <mergeCell ref="V3:Z3"/>
    <mergeCell ref="C36:F36"/>
    <mergeCell ref="X5:Z5"/>
    <mergeCell ref="C34:F34"/>
    <mergeCell ref="A3:O3"/>
    <mergeCell ref="D12:I12"/>
    <mergeCell ref="J12:K16"/>
    <mergeCell ref="N14:R14"/>
    <mergeCell ref="Q3:U3"/>
    <mergeCell ref="Z49:AB49"/>
    <mergeCell ref="C32:F32"/>
    <mergeCell ref="C33:F33"/>
    <mergeCell ref="S21:V21"/>
    <mergeCell ref="S22:V22"/>
    <mergeCell ref="X18:X19"/>
  </mergeCells>
  <dataValidations count="9">
    <dataValidation type="list" allowBlank="1" showInputMessage="1" showErrorMessage="1" sqref="AD49:AE49 G54:H56 AD54:AE55 G49:H49">
      <formula1>"反スポ,ラフ"</formula1>
    </dataValidation>
    <dataValidation type="list" allowBlank="1" showInputMessage="1" showErrorMessage="1" sqref="A20:A39 Q20:Q39">
      <formula1>$BA$16:$BD$16</formula1>
    </dataValidation>
    <dataValidation type="list" allowBlank="1" showInputMessage="1" showErrorMessage="1" sqref="AA5:AE5">
      <formula1>$BB$19:$BC$19</formula1>
    </dataValidation>
    <dataValidation type="list" allowBlank="1" showInputMessage="1" showErrorMessage="1" sqref="T5:W5">
      <formula1>$BB$26:$BQ$26</formula1>
    </dataValidation>
    <dataValidation type="list" allowBlank="1" showInputMessage="1" showErrorMessage="1" sqref="W7:Y7">
      <formula1>$BB$24:$BD$24</formula1>
    </dataValidation>
    <dataValidation type="list" allowBlank="1" showInputMessage="1" showErrorMessage="1" sqref="AC7:AE7">
      <formula1>$BB$28:$BC$28</formula1>
    </dataValidation>
    <dataValidation type="list" allowBlank="1" showInputMessage="1" showErrorMessage="1" sqref="J7:K7">
      <formula1>$BB$30:$BE$30</formula1>
    </dataValidation>
    <dataValidation type="list" allowBlank="1" showInputMessage="1" showErrorMessage="1" sqref="R7:S7">
      <formula1>$BB$32:$BE$32</formula1>
    </dataValidation>
    <dataValidation type="list" allowBlank="1" showInputMessage="1" showErrorMessage="1" sqref="E5:M5">
      <formula1>$AW$20:$AW$24</formula1>
    </dataValidation>
  </dataValidations>
  <hyperlinks>
    <hyperlink ref="A1" location="目次!A1" display="トップページへ戻る"/>
    <hyperlink ref="A1:G1" location="トップページ!A25" display="トップページへ戻る"/>
  </hyperlinks>
  <printOptions horizontalCentered="1" verticalCentered="1"/>
  <pageMargins left="0.4330708661417323" right="0.4330708661417323" top="0.6299212598425197" bottom="0.4330708661417323" header="0.4330708661417323" footer="0.4330708661417323"/>
  <pageSetup fitToHeight="1" fitToWidth="1" horizontalDpi="300" verticalDpi="300" orientation="portrait" paperSize="9" scale="75"/>
  <headerFooter alignWithMargins="0">
    <oddHeader>&amp;L&amp;"HGｺﾞｼｯｸM,ﾒﾃﾞｨｳﾑ"（様式　７）&amp;R&amp;"HGｺﾞｼｯｸM,ﾒﾃﾞｨｳﾑ"【&amp;A】</oddHeader>
  </headerFooter>
</worksheet>
</file>

<file path=xl/worksheets/sheet11.xml><?xml version="1.0" encoding="utf-8"?>
<worksheet xmlns="http://schemas.openxmlformats.org/spreadsheetml/2006/main" xmlns:r="http://schemas.openxmlformats.org/officeDocument/2006/relationships">
  <sheetPr codeName="Sheet4">
    <tabColor indexed="21"/>
    <pageSetUpPr fitToPage="1"/>
  </sheetPr>
  <dimension ref="A1:AM192"/>
  <sheetViews>
    <sheetView showGridLines="0" showRowColHeaders="0" zoomScale="98" zoomScaleNormal="98" zoomScalePageLayoutView="0" workbookViewId="0" topLeftCell="A1">
      <selection activeCell="A1" sqref="A1:G1"/>
    </sheetView>
  </sheetViews>
  <sheetFormatPr defaultColWidth="9.00390625" defaultRowHeight="13.5"/>
  <cols>
    <col min="1" max="31" width="3.625" style="253" customWidth="1"/>
    <col min="32" max="16384" width="9.00390625" style="254" customWidth="1"/>
  </cols>
  <sheetData>
    <row r="1" spans="1:31" ht="49.5" customHeight="1">
      <c r="A1" s="1667" t="s">
        <v>135</v>
      </c>
      <c r="B1" s="1667"/>
      <c r="C1" s="1667"/>
      <c r="D1" s="1667"/>
      <c r="E1" s="1667"/>
      <c r="F1" s="1667"/>
      <c r="G1" s="1667"/>
      <c r="H1" s="252"/>
      <c r="I1" s="252"/>
      <c r="J1" s="252"/>
      <c r="K1" s="252"/>
      <c r="L1" s="252"/>
      <c r="M1" s="252"/>
      <c r="N1" s="252"/>
      <c r="O1" s="252"/>
      <c r="Q1" s="254"/>
      <c r="R1" s="254"/>
      <c r="S1" s="254"/>
      <c r="T1" s="254"/>
      <c r="U1" s="254"/>
      <c r="V1" s="254"/>
      <c r="W1" s="254"/>
      <c r="X1" s="254"/>
      <c r="Y1" s="254"/>
      <c r="Z1" s="254"/>
      <c r="AA1" s="254"/>
      <c r="AB1" s="254"/>
      <c r="AC1" s="254"/>
      <c r="AD1" s="254"/>
      <c r="AE1" s="254"/>
    </row>
    <row r="2" spans="1:31" ht="30" customHeight="1">
      <c r="A2" s="1841" t="s">
        <v>6</v>
      </c>
      <c r="B2" s="1841"/>
      <c r="C2" s="1841"/>
      <c r="D2" s="1841"/>
      <c r="E2" s="1841"/>
      <c r="F2" s="1841"/>
      <c r="G2" s="1841"/>
      <c r="H2" s="1841"/>
      <c r="I2" s="1841"/>
      <c r="J2" s="1841"/>
      <c r="K2" s="1841"/>
      <c r="L2" s="1841"/>
      <c r="M2" s="1841"/>
      <c r="N2" s="1841"/>
      <c r="O2" s="1841"/>
      <c r="P2" s="1841"/>
      <c r="Q2" s="1841"/>
      <c r="R2" s="1841"/>
      <c r="S2" s="1841"/>
      <c r="T2" s="1841"/>
      <c r="U2" s="1841"/>
      <c r="V2" s="1841"/>
      <c r="W2" s="1841"/>
      <c r="X2" s="1841"/>
      <c r="Y2" s="1841"/>
      <c r="Z2" s="1841"/>
      <c r="AA2" s="1841"/>
      <c r="AB2" s="1841"/>
      <c r="AC2" s="254"/>
      <c r="AD2" s="254"/>
      <c r="AE2" s="254"/>
    </row>
    <row r="3" spans="1:31" ht="4.5" customHeight="1">
      <c r="A3" s="254"/>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row>
    <row r="4" spans="1:28" s="255" customFormat="1" ht="24.75" customHeight="1">
      <c r="A4" s="1858" t="s">
        <v>7</v>
      </c>
      <c r="B4" s="1858"/>
      <c r="C4" s="1858"/>
      <c r="D4" s="1852"/>
      <c r="E4" s="1852"/>
      <c r="F4" s="1852"/>
      <c r="G4" s="1852"/>
      <c r="H4" s="1852"/>
      <c r="I4" s="1852"/>
      <c r="J4" s="1852"/>
      <c r="K4" s="1852"/>
      <c r="L4" s="1852"/>
      <c r="M4" s="1852"/>
      <c r="N4" s="1852"/>
      <c r="O4" s="1852"/>
      <c r="P4" s="1852"/>
      <c r="Q4" s="1852"/>
      <c r="R4" s="1852"/>
      <c r="S4" s="1852"/>
      <c r="T4" s="1852"/>
      <c r="U4" s="1852"/>
      <c r="V4" s="1852"/>
      <c r="W4" s="1852"/>
      <c r="X4" s="1852"/>
      <c r="Y4" s="1852"/>
      <c r="Z4" s="1852"/>
      <c r="AA4" s="1852"/>
      <c r="AB4" s="1852"/>
    </row>
    <row r="5" spans="1:39" s="255" customFormat="1" ht="24.75" customHeight="1">
      <c r="A5" s="1858" t="s">
        <v>8</v>
      </c>
      <c r="B5" s="1858"/>
      <c r="C5" s="1858"/>
      <c r="D5" s="1853"/>
      <c r="E5" s="1853"/>
      <c r="F5" s="1853"/>
      <c r="G5" s="1853"/>
      <c r="H5" s="1853"/>
      <c r="I5" s="1853"/>
      <c r="J5" s="256" t="s">
        <v>660</v>
      </c>
      <c r="L5" s="1836" t="s">
        <v>9</v>
      </c>
      <c r="M5" s="1836"/>
      <c r="N5" s="1845"/>
      <c r="O5" s="1845"/>
      <c r="P5" s="1845"/>
      <c r="Q5" s="1845"/>
      <c r="R5" s="1845"/>
      <c r="S5" s="1845"/>
      <c r="T5" s="256" t="s">
        <v>660</v>
      </c>
      <c r="AG5" s="1859"/>
      <c r="AH5" s="1859"/>
      <c r="AI5" s="1859"/>
      <c r="AJ5" s="1859"/>
      <c r="AK5" s="1859"/>
      <c r="AL5" s="1859"/>
      <c r="AM5" s="258"/>
    </row>
    <row r="6" spans="1:28" s="255" customFormat="1" ht="24.75" customHeight="1">
      <c r="A6" s="1858" t="s">
        <v>10</v>
      </c>
      <c r="B6" s="1858"/>
      <c r="C6" s="1858"/>
      <c r="D6" s="259" t="s">
        <v>11</v>
      </c>
      <c r="E6" s="1861"/>
      <c r="F6" s="1861"/>
      <c r="G6" s="1861"/>
      <c r="H6" s="1861"/>
      <c r="I6" s="1861"/>
      <c r="J6" s="1861"/>
      <c r="K6" s="1861"/>
      <c r="L6" s="1861"/>
      <c r="M6" s="1861"/>
      <c r="N6" s="1861"/>
      <c r="O6" s="257"/>
      <c r="P6" s="12" t="s">
        <v>12</v>
      </c>
      <c r="Q6" s="257"/>
      <c r="R6" s="259" t="s">
        <v>13</v>
      </c>
      <c r="S6" s="1861"/>
      <c r="T6" s="1861"/>
      <c r="U6" s="1861"/>
      <c r="V6" s="1861"/>
      <c r="W6" s="1861"/>
      <c r="X6" s="1861"/>
      <c r="Y6" s="1861"/>
      <c r="Z6" s="1861"/>
      <c r="AA6" s="1861"/>
      <c r="AB6" s="1861"/>
    </row>
    <row r="7" spans="1:28" s="255" customFormat="1" ht="24.75" customHeight="1">
      <c r="A7" s="1858" t="s">
        <v>14</v>
      </c>
      <c r="B7" s="1858"/>
      <c r="C7" s="1858"/>
      <c r="D7" s="1854"/>
      <c r="E7" s="1854"/>
      <c r="F7" s="260" t="s">
        <v>15</v>
      </c>
      <c r="G7" s="1854"/>
      <c r="H7" s="1854"/>
      <c r="I7" s="261"/>
      <c r="J7" s="1854" t="s">
        <v>16</v>
      </c>
      <c r="K7" s="1854"/>
      <c r="L7" s="1854"/>
      <c r="M7" s="1854" t="s">
        <v>16</v>
      </c>
      <c r="N7" s="1854"/>
      <c r="O7" s="1854"/>
      <c r="P7" s="12" t="s">
        <v>17</v>
      </c>
      <c r="Q7" s="1854" t="s">
        <v>18</v>
      </c>
      <c r="R7" s="1854"/>
      <c r="S7" s="1854"/>
      <c r="T7" s="1854" t="s">
        <v>18</v>
      </c>
      <c r="U7" s="1854"/>
      <c r="V7" s="1854"/>
      <c r="X7" s="1839" t="s">
        <v>710</v>
      </c>
      <c r="Y7" s="1839"/>
      <c r="Z7" s="1838" t="s">
        <v>18</v>
      </c>
      <c r="AA7" s="1838"/>
      <c r="AB7" s="1838"/>
    </row>
    <row r="8" spans="1:23" s="255" customFormat="1" ht="24.75" customHeight="1">
      <c r="A8" s="1858" t="s">
        <v>19</v>
      </c>
      <c r="B8" s="1858"/>
      <c r="C8" s="1858"/>
      <c r="D8" s="1835"/>
      <c r="E8" s="1835"/>
      <c r="F8" s="1835"/>
      <c r="G8" s="255" t="s">
        <v>20</v>
      </c>
      <c r="H8" s="1845"/>
      <c r="I8" s="1835"/>
      <c r="J8" s="255" t="s">
        <v>21</v>
      </c>
      <c r="K8" s="1845"/>
      <c r="L8" s="1845"/>
      <c r="M8" s="255" t="s">
        <v>22</v>
      </c>
      <c r="N8" s="1845"/>
      <c r="O8" s="1835"/>
      <c r="P8" s="255" t="s">
        <v>23</v>
      </c>
      <c r="Q8" s="1835"/>
      <c r="R8" s="1845"/>
      <c r="S8" s="255" t="s">
        <v>660</v>
      </c>
      <c r="T8" s="1840" t="s">
        <v>24</v>
      </c>
      <c r="U8" s="1840"/>
      <c r="V8" s="1840"/>
      <c r="W8" s="1840"/>
    </row>
    <row r="9" spans="1:28" s="255" customFormat="1" ht="24.75" customHeight="1">
      <c r="A9" s="1858" t="s">
        <v>25</v>
      </c>
      <c r="B9" s="1858"/>
      <c r="C9" s="1858"/>
      <c r="D9" s="1835"/>
      <c r="E9" s="1835"/>
      <c r="F9" s="1835"/>
      <c r="G9" s="1835"/>
      <c r="H9" s="1835"/>
      <c r="I9" s="1835"/>
      <c r="J9" s="1835"/>
      <c r="K9" s="1835"/>
      <c r="L9" s="1835"/>
      <c r="M9" s="1835"/>
      <c r="N9" s="1835"/>
      <c r="O9" s="1835"/>
      <c r="P9" s="1835"/>
      <c r="Q9" s="1835"/>
      <c r="R9" s="1835"/>
      <c r="S9" s="1835"/>
      <c r="T9" s="1835"/>
      <c r="U9" s="1835"/>
      <c r="V9" s="1835"/>
      <c r="W9" s="1835"/>
      <c r="X9" s="1835"/>
      <c r="Y9" s="1835"/>
      <c r="Z9" s="1835"/>
      <c r="AA9" s="1835"/>
      <c r="AB9" s="1835"/>
    </row>
    <row r="10" spans="1:28" s="255" customFormat="1" ht="24.75" customHeight="1">
      <c r="A10" s="1858" t="s">
        <v>651</v>
      </c>
      <c r="B10" s="1858"/>
      <c r="C10" s="1858"/>
      <c r="D10" s="1833"/>
      <c r="E10" s="1833"/>
      <c r="F10" s="1833"/>
      <c r="G10" s="1833"/>
      <c r="H10" s="1833"/>
      <c r="I10" s="1833"/>
      <c r="J10" s="1836" t="s">
        <v>26</v>
      </c>
      <c r="K10" s="1836"/>
      <c r="L10" s="1833"/>
      <c r="M10" s="1833"/>
      <c r="N10" s="1833"/>
      <c r="O10" s="1834" t="s">
        <v>27</v>
      </c>
      <c r="P10" s="1834"/>
      <c r="Q10" s="1834"/>
      <c r="R10" s="1833"/>
      <c r="S10" s="1833"/>
      <c r="T10" s="1833"/>
      <c r="U10" s="1833"/>
      <c r="V10" s="1833"/>
      <c r="W10" s="1833"/>
      <c r="X10" s="1836" t="s">
        <v>26</v>
      </c>
      <c r="Y10" s="1836"/>
      <c r="Z10" s="1833"/>
      <c r="AA10" s="1833"/>
      <c r="AB10" s="1833"/>
    </row>
    <row r="11" spans="1:28" s="255" customFormat="1" ht="24.75" customHeight="1">
      <c r="A11" s="1858" t="s">
        <v>28</v>
      </c>
      <c r="B11" s="1858"/>
      <c r="C11" s="1858"/>
      <c r="D11" s="1833"/>
      <c r="E11" s="1833"/>
      <c r="F11" s="1833"/>
      <c r="G11" s="1833"/>
      <c r="H11" s="1833"/>
      <c r="I11" s="1833"/>
      <c r="J11" s="1832" t="s">
        <v>26</v>
      </c>
      <c r="K11" s="1832"/>
      <c r="L11" s="1833"/>
      <c r="M11" s="1833"/>
      <c r="N11" s="1833"/>
      <c r="O11" s="1842" t="s">
        <v>29</v>
      </c>
      <c r="P11" s="1842"/>
      <c r="Q11" s="1842"/>
      <c r="R11" s="1833"/>
      <c r="S11" s="1833"/>
      <c r="T11" s="1833"/>
      <c r="U11" s="1833"/>
      <c r="V11" s="1833"/>
      <c r="W11" s="1833"/>
      <c r="X11" s="1832" t="s">
        <v>26</v>
      </c>
      <c r="Y11" s="1832"/>
      <c r="Z11" s="1833"/>
      <c r="AA11" s="1833"/>
      <c r="AB11" s="1833"/>
    </row>
    <row r="12" s="255" customFormat="1" ht="4.5" customHeight="1"/>
    <row r="13" s="255" customFormat="1" ht="24.75" customHeight="1">
      <c r="A13" s="255" t="s">
        <v>30</v>
      </c>
    </row>
    <row r="14" spans="1:31" ht="24.75" customHeight="1">
      <c r="A14" s="1849"/>
      <c r="B14" s="1849"/>
      <c r="C14" s="1849"/>
      <c r="D14" s="1849"/>
      <c r="E14" s="1849"/>
      <c r="F14" s="1849"/>
      <c r="G14" s="1849"/>
      <c r="H14" s="1849"/>
      <c r="I14" s="1849"/>
      <c r="J14" s="1849"/>
      <c r="K14" s="1849"/>
      <c r="L14" s="1849"/>
      <c r="M14" s="1849"/>
      <c r="N14" s="1849"/>
      <c r="O14" s="1849"/>
      <c r="P14" s="1849"/>
      <c r="Q14" s="1849"/>
      <c r="R14" s="1849"/>
      <c r="S14" s="1849"/>
      <c r="T14" s="1849"/>
      <c r="U14" s="1849"/>
      <c r="V14" s="1849"/>
      <c r="W14" s="1849"/>
      <c r="X14" s="1849"/>
      <c r="Y14" s="1849"/>
      <c r="Z14" s="1849"/>
      <c r="AA14" s="1849"/>
      <c r="AB14" s="1849"/>
      <c r="AC14" s="254"/>
      <c r="AD14" s="254"/>
      <c r="AE14" s="254"/>
    </row>
    <row r="15" spans="1:31" ht="24.75" customHeight="1">
      <c r="A15" s="1849"/>
      <c r="B15" s="1849"/>
      <c r="C15" s="1849"/>
      <c r="D15" s="1849"/>
      <c r="E15" s="1849"/>
      <c r="F15" s="1849"/>
      <c r="G15" s="1849"/>
      <c r="H15" s="1849"/>
      <c r="I15" s="1849"/>
      <c r="J15" s="1849"/>
      <c r="K15" s="1849"/>
      <c r="L15" s="1849"/>
      <c r="M15" s="1849"/>
      <c r="N15" s="1849"/>
      <c r="O15" s="1849"/>
      <c r="P15" s="1849"/>
      <c r="Q15" s="1849"/>
      <c r="R15" s="1849"/>
      <c r="S15" s="1849"/>
      <c r="T15" s="1849"/>
      <c r="U15" s="1849"/>
      <c r="V15" s="1849"/>
      <c r="W15" s="1849"/>
      <c r="X15" s="1849"/>
      <c r="Y15" s="1849"/>
      <c r="Z15" s="1849"/>
      <c r="AA15" s="1849"/>
      <c r="AB15" s="1849"/>
      <c r="AC15" s="254"/>
      <c r="AD15" s="254"/>
      <c r="AE15" s="254"/>
    </row>
    <row r="16" spans="1:31" ht="4.5" customHeight="1">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row>
    <row r="17" spans="1:31" ht="24.75" customHeight="1">
      <c r="A17" s="1855" t="s">
        <v>31</v>
      </c>
      <c r="B17" s="1855"/>
      <c r="C17" s="1855"/>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row>
    <row r="18" spans="1:31" ht="24.75" customHeight="1">
      <c r="A18" s="1856" t="s">
        <v>32</v>
      </c>
      <c r="B18" s="1857"/>
      <c r="C18" s="1857"/>
      <c r="D18" s="1847" t="s">
        <v>33</v>
      </c>
      <c r="E18" s="1847"/>
      <c r="F18" s="1847"/>
      <c r="G18" s="1847" t="s">
        <v>687</v>
      </c>
      <c r="H18" s="1847"/>
      <c r="I18" s="1847" t="s">
        <v>702</v>
      </c>
      <c r="J18" s="1847"/>
      <c r="K18" s="1847"/>
      <c r="L18" s="1847"/>
      <c r="M18" s="1848" t="s">
        <v>703</v>
      </c>
      <c r="N18" s="1849"/>
      <c r="O18" s="1850" t="s">
        <v>34</v>
      </c>
      <c r="P18" s="1850"/>
      <c r="Q18" s="1850"/>
      <c r="R18" s="1850"/>
      <c r="S18" s="1850"/>
      <c r="T18" s="1850"/>
      <c r="U18" s="1850"/>
      <c r="V18" s="1850"/>
      <c r="W18" s="1850"/>
      <c r="X18" s="1850"/>
      <c r="Y18" s="1850"/>
      <c r="Z18" s="1850"/>
      <c r="AA18" s="1850"/>
      <c r="AB18" s="1850"/>
      <c r="AC18" s="262"/>
      <c r="AD18" s="262"/>
      <c r="AE18" s="254"/>
    </row>
    <row r="19" spans="1:31" ht="24.75" customHeight="1">
      <c r="A19" s="263">
        <v>1</v>
      </c>
      <c r="B19" s="1846"/>
      <c r="C19" s="1843"/>
      <c r="D19" s="1837"/>
      <c r="E19" s="1837"/>
      <c r="F19" s="1837"/>
      <c r="G19" s="1837"/>
      <c r="H19" s="1837"/>
      <c r="I19" s="1837"/>
      <c r="J19" s="1837"/>
      <c r="K19" s="1837"/>
      <c r="L19" s="1837"/>
      <c r="M19" s="265" t="s">
        <v>35</v>
      </c>
      <c r="N19" s="264"/>
      <c r="O19" s="264" t="s">
        <v>36</v>
      </c>
      <c r="P19" s="1843"/>
      <c r="Q19" s="1837"/>
      <c r="R19" s="1837"/>
      <c r="S19" s="1837"/>
      <c r="T19" s="1837"/>
      <c r="U19" s="1837"/>
      <c r="V19" s="1837"/>
      <c r="W19" s="1837"/>
      <c r="X19" s="1837"/>
      <c r="Y19" s="1837"/>
      <c r="Z19" s="1837"/>
      <c r="AA19" s="1837"/>
      <c r="AB19" s="1844"/>
      <c r="AC19" s="254"/>
      <c r="AD19" s="254"/>
      <c r="AE19" s="254"/>
    </row>
    <row r="20" spans="1:31" ht="24.75" customHeight="1">
      <c r="A20" s="263">
        <v>2</v>
      </c>
      <c r="B20" s="1846"/>
      <c r="C20" s="1843"/>
      <c r="D20" s="1837"/>
      <c r="E20" s="1837"/>
      <c r="F20" s="1837"/>
      <c r="G20" s="1837"/>
      <c r="H20" s="1837"/>
      <c r="I20" s="1837"/>
      <c r="J20" s="1837"/>
      <c r="K20" s="1837"/>
      <c r="L20" s="1837"/>
      <c r="M20" s="265" t="s">
        <v>35</v>
      </c>
      <c r="N20" s="264"/>
      <c r="O20" s="264" t="s">
        <v>36</v>
      </c>
      <c r="P20" s="1843"/>
      <c r="Q20" s="1837"/>
      <c r="R20" s="1837"/>
      <c r="S20" s="1837"/>
      <c r="T20" s="1837"/>
      <c r="U20" s="1837"/>
      <c r="V20" s="1837"/>
      <c r="W20" s="1837"/>
      <c r="X20" s="1837"/>
      <c r="Y20" s="1837"/>
      <c r="Z20" s="1837"/>
      <c r="AA20" s="1837"/>
      <c r="AB20" s="1844"/>
      <c r="AC20" s="254"/>
      <c r="AD20" s="254"/>
      <c r="AE20" s="254"/>
    </row>
    <row r="21" spans="1:31" ht="24.75" customHeight="1">
      <c r="A21" s="263">
        <v>3</v>
      </c>
      <c r="B21" s="1846"/>
      <c r="C21" s="1843"/>
      <c r="D21" s="1837"/>
      <c r="E21" s="1837"/>
      <c r="F21" s="1837"/>
      <c r="G21" s="1837"/>
      <c r="H21" s="1837"/>
      <c r="I21" s="1837"/>
      <c r="J21" s="1837"/>
      <c r="K21" s="1837"/>
      <c r="L21" s="1837"/>
      <c r="M21" s="265" t="s">
        <v>35</v>
      </c>
      <c r="N21" s="264"/>
      <c r="O21" s="264" t="s">
        <v>36</v>
      </c>
      <c r="P21" s="1843"/>
      <c r="Q21" s="1837"/>
      <c r="R21" s="1837"/>
      <c r="S21" s="1837"/>
      <c r="T21" s="1837"/>
      <c r="U21" s="1837"/>
      <c r="V21" s="1837"/>
      <c r="W21" s="1837"/>
      <c r="X21" s="1837"/>
      <c r="Y21" s="1837"/>
      <c r="Z21" s="1837"/>
      <c r="AA21" s="1837"/>
      <c r="AB21" s="1844"/>
      <c r="AC21" s="254"/>
      <c r="AD21" s="254"/>
      <c r="AE21" s="254"/>
    </row>
    <row r="22" spans="1:31" ht="24.75" customHeight="1">
      <c r="A22" s="263">
        <v>4</v>
      </c>
      <c r="B22" s="1846"/>
      <c r="C22" s="1843"/>
      <c r="D22" s="1837"/>
      <c r="E22" s="1837"/>
      <c r="F22" s="1837"/>
      <c r="G22" s="1837"/>
      <c r="H22" s="1837"/>
      <c r="I22" s="1837"/>
      <c r="J22" s="1837"/>
      <c r="K22" s="1837"/>
      <c r="L22" s="1837"/>
      <c r="M22" s="265" t="s">
        <v>35</v>
      </c>
      <c r="N22" s="264"/>
      <c r="O22" s="264" t="s">
        <v>36</v>
      </c>
      <c r="P22" s="1843"/>
      <c r="Q22" s="1837"/>
      <c r="R22" s="1837"/>
      <c r="S22" s="1837"/>
      <c r="T22" s="1837"/>
      <c r="U22" s="1837"/>
      <c r="V22" s="1837"/>
      <c r="W22" s="1837"/>
      <c r="X22" s="1837"/>
      <c r="Y22" s="1837"/>
      <c r="Z22" s="1837"/>
      <c r="AA22" s="1837"/>
      <c r="AB22" s="1844"/>
      <c r="AC22" s="254"/>
      <c r="AD22" s="254"/>
      <c r="AE22" s="254"/>
    </row>
    <row r="23" spans="1:31" ht="24.75" customHeight="1">
      <c r="A23" s="263">
        <v>5</v>
      </c>
      <c r="B23" s="1846"/>
      <c r="C23" s="1843"/>
      <c r="D23" s="1837"/>
      <c r="E23" s="1837"/>
      <c r="F23" s="1837"/>
      <c r="G23" s="1837"/>
      <c r="H23" s="1837"/>
      <c r="I23" s="1837"/>
      <c r="J23" s="1837"/>
      <c r="K23" s="1837"/>
      <c r="L23" s="1837"/>
      <c r="M23" s="265" t="s">
        <v>35</v>
      </c>
      <c r="N23" s="264"/>
      <c r="O23" s="264" t="s">
        <v>36</v>
      </c>
      <c r="P23" s="1843"/>
      <c r="Q23" s="1837"/>
      <c r="R23" s="1837"/>
      <c r="S23" s="1837"/>
      <c r="T23" s="1837"/>
      <c r="U23" s="1837"/>
      <c r="V23" s="1837"/>
      <c r="W23" s="1837"/>
      <c r="X23" s="1837"/>
      <c r="Y23" s="1837"/>
      <c r="Z23" s="1837"/>
      <c r="AA23" s="1837"/>
      <c r="AB23" s="1844"/>
      <c r="AC23" s="254"/>
      <c r="AD23" s="254"/>
      <c r="AE23" s="254"/>
    </row>
    <row r="24" spans="1:31" ht="24.75" customHeight="1">
      <c r="A24" s="263">
        <v>6</v>
      </c>
      <c r="B24" s="1846"/>
      <c r="C24" s="1843"/>
      <c r="D24" s="1837"/>
      <c r="E24" s="1837"/>
      <c r="F24" s="1837"/>
      <c r="G24" s="1837"/>
      <c r="H24" s="1837"/>
      <c r="I24" s="1837"/>
      <c r="J24" s="1837"/>
      <c r="K24" s="1837"/>
      <c r="L24" s="1837"/>
      <c r="M24" s="265" t="s">
        <v>35</v>
      </c>
      <c r="N24" s="264"/>
      <c r="O24" s="264" t="s">
        <v>36</v>
      </c>
      <c r="P24" s="1843"/>
      <c r="Q24" s="1837"/>
      <c r="R24" s="1837"/>
      <c r="S24" s="1837"/>
      <c r="T24" s="1837"/>
      <c r="U24" s="1837"/>
      <c r="V24" s="1837"/>
      <c r="W24" s="1837"/>
      <c r="X24" s="1837"/>
      <c r="Y24" s="1837"/>
      <c r="Z24" s="1837"/>
      <c r="AA24" s="1837"/>
      <c r="AB24" s="1844"/>
      <c r="AC24" s="254"/>
      <c r="AD24" s="254"/>
      <c r="AE24" s="254"/>
    </row>
    <row r="25" spans="1:31" ht="24.75" customHeight="1">
      <c r="A25" s="263">
        <v>7</v>
      </c>
      <c r="B25" s="1846"/>
      <c r="C25" s="1843"/>
      <c r="D25" s="1837"/>
      <c r="E25" s="1837"/>
      <c r="F25" s="1837"/>
      <c r="G25" s="1837"/>
      <c r="H25" s="1837"/>
      <c r="I25" s="1837"/>
      <c r="J25" s="1837"/>
      <c r="K25" s="1837"/>
      <c r="L25" s="1837"/>
      <c r="M25" s="265" t="s">
        <v>35</v>
      </c>
      <c r="N25" s="264"/>
      <c r="O25" s="264" t="s">
        <v>36</v>
      </c>
      <c r="P25" s="1843"/>
      <c r="Q25" s="1837"/>
      <c r="R25" s="1837"/>
      <c r="S25" s="1837"/>
      <c r="T25" s="1837"/>
      <c r="U25" s="1837"/>
      <c r="V25" s="1837"/>
      <c r="W25" s="1837"/>
      <c r="X25" s="1837"/>
      <c r="Y25" s="1837"/>
      <c r="Z25" s="1837"/>
      <c r="AA25" s="1837"/>
      <c r="AB25" s="1844"/>
      <c r="AC25" s="254"/>
      <c r="AD25" s="254"/>
      <c r="AE25" s="254"/>
    </row>
    <row r="26" spans="1:31" ht="24.75" customHeight="1">
      <c r="A26" s="263">
        <v>8</v>
      </c>
      <c r="B26" s="1846"/>
      <c r="C26" s="1843"/>
      <c r="D26" s="1837"/>
      <c r="E26" s="1837"/>
      <c r="F26" s="1837"/>
      <c r="G26" s="1837"/>
      <c r="H26" s="1837"/>
      <c r="I26" s="1837"/>
      <c r="J26" s="1837"/>
      <c r="K26" s="1837"/>
      <c r="L26" s="1837"/>
      <c r="M26" s="265" t="s">
        <v>35</v>
      </c>
      <c r="N26" s="264"/>
      <c r="O26" s="264" t="s">
        <v>36</v>
      </c>
      <c r="P26" s="1843"/>
      <c r="Q26" s="1837"/>
      <c r="R26" s="1837"/>
      <c r="S26" s="1837"/>
      <c r="T26" s="1837"/>
      <c r="U26" s="1837"/>
      <c r="V26" s="1837"/>
      <c r="W26" s="1837"/>
      <c r="X26" s="1837"/>
      <c r="Y26" s="1837"/>
      <c r="Z26" s="1837"/>
      <c r="AA26" s="1837"/>
      <c r="AB26" s="1844"/>
      <c r="AC26" s="254"/>
      <c r="AD26" s="254"/>
      <c r="AE26" s="254"/>
    </row>
    <row r="27" spans="1:31" ht="4.5" customHeight="1">
      <c r="A27" s="254"/>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row>
    <row r="28" spans="1:31" ht="24.75" customHeight="1">
      <c r="A28" s="1855" t="s">
        <v>37</v>
      </c>
      <c r="B28" s="1855"/>
      <c r="C28" s="1855"/>
      <c r="D28" s="254"/>
      <c r="E28" s="254"/>
      <c r="F28" s="1851" t="s">
        <v>38</v>
      </c>
      <c r="G28" s="1851"/>
      <c r="H28" s="1851"/>
      <c r="I28" s="1851"/>
      <c r="J28" s="1851"/>
      <c r="K28" s="1851"/>
      <c r="L28" s="1851"/>
      <c r="M28" s="1851"/>
      <c r="N28" s="1851"/>
      <c r="O28" s="1851"/>
      <c r="P28" s="1851"/>
      <c r="Q28" s="1851"/>
      <c r="R28" s="1851"/>
      <c r="S28" s="1851"/>
      <c r="T28" s="1851"/>
      <c r="U28" s="1851"/>
      <c r="V28" s="1851"/>
      <c r="W28" s="1851"/>
      <c r="X28" s="1851"/>
      <c r="Y28" s="1851"/>
      <c r="Z28" s="1851"/>
      <c r="AA28" s="1851"/>
      <c r="AB28" s="1851"/>
      <c r="AC28" s="254"/>
      <c r="AD28" s="254"/>
      <c r="AE28" s="254"/>
    </row>
    <row r="29" spans="1:31" ht="24.75" customHeight="1">
      <c r="A29" s="1856" t="s">
        <v>32</v>
      </c>
      <c r="B29" s="1857"/>
      <c r="C29" s="1857"/>
      <c r="D29" s="1847" t="s">
        <v>33</v>
      </c>
      <c r="E29" s="1847"/>
      <c r="F29" s="1847"/>
      <c r="G29" s="1847" t="s">
        <v>687</v>
      </c>
      <c r="H29" s="1847"/>
      <c r="I29" s="1847" t="s">
        <v>702</v>
      </c>
      <c r="J29" s="1847"/>
      <c r="K29" s="1847"/>
      <c r="L29" s="1847"/>
      <c r="M29" s="1848" t="s">
        <v>703</v>
      </c>
      <c r="N29" s="1849"/>
      <c r="O29" s="1850" t="s">
        <v>39</v>
      </c>
      <c r="P29" s="1850"/>
      <c r="Q29" s="1850"/>
      <c r="R29" s="1850"/>
      <c r="S29" s="1850"/>
      <c r="T29" s="1850"/>
      <c r="U29" s="1850"/>
      <c r="V29" s="1850"/>
      <c r="W29" s="1850"/>
      <c r="X29" s="1850"/>
      <c r="Y29" s="1850"/>
      <c r="Z29" s="1850"/>
      <c r="AA29" s="1850"/>
      <c r="AB29" s="1850"/>
      <c r="AC29" s="254"/>
      <c r="AD29" s="254"/>
      <c r="AE29" s="254"/>
    </row>
    <row r="30" spans="1:31" ht="24.75" customHeight="1">
      <c r="A30" s="263">
        <v>1</v>
      </c>
      <c r="B30" s="1846"/>
      <c r="C30" s="1843"/>
      <c r="D30" s="1837"/>
      <c r="E30" s="1837"/>
      <c r="F30" s="1837"/>
      <c r="G30" s="1837"/>
      <c r="H30" s="1837"/>
      <c r="I30" s="1837"/>
      <c r="J30" s="1837"/>
      <c r="K30" s="1837"/>
      <c r="L30" s="1837"/>
      <c r="M30" s="1844"/>
      <c r="N30" s="1846"/>
      <c r="O30" s="1846"/>
      <c r="P30" s="1846"/>
      <c r="Q30" s="1846"/>
      <c r="R30" s="1846"/>
      <c r="S30" s="1846"/>
      <c r="T30" s="1846"/>
      <c r="U30" s="1846"/>
      <c r="V30" s="1846"/>
      <c r="W30" s="1846"/>
      <c r="X30" s="1846"/>
      <c r="Y30" s="1846"/>
      <c r="Z30" s="1846"/>
      <c r="AA30" s="1846"/>
      <c r="AB30" s="1846"/>
      <c r="AC30" s="254"/>
      <c r="AD30" s="254"/>
      <c r="AE30" s="254"/>
    </row>
    <row r="31" spans="1:31" ht="24.75" customHeight="1">
      <c r="A31" s="263">
        <v>2</v>
      </c>
      <c r="B31" s="1846"/>
      <c r="C31" s="1843"/>
      <c r="D31" s="1837"/>
      <c r="E31" s="1837"/>
      <c r="F31" s="1837"/>
      <c r="G31" s="1837"/>
      <c r="H31" s="1837"/>
      <c r="I31" s="1837"/>
      <c r="J31" s="1837"/>
      <c r="K31" s="1837"/>
      <c r="L31" s="1837"/>
      <c r="M31" s="1844"/>
      <c r="N31" s="1846"/>
      <c r="O31" s="1846"/>
      <c r="P31" s="1846"/>
      <c r="Q31" s="1846"/>
      <c r="R31" s="1846"/>
      <c r="S31" s="1846"/>
      <c r="T31" s="1846"/>
      <c r="U31" s="1846"/>
      <c r="V31" s="1846"/>
      <c r="W31" s="1846"/>
      <c r="X31" s="1846"/>
      <c r="Y31" s="1846"/>
      <c r="Z31" s="1846"/>
      <c r="AA31" s="1846"/>
      <c r="AB31" s="1846"/>
      <c r="AC31" s="254"/>
      <c r="AD31" s="254"/>
      <c r="AE31" s="254"/>
    </row>
    <row r="32" spans="1:31" ht="24.75" customHeight="1">
      <c r="A32" s="263">
        <v>3</v>
      </c>
      <c r="B32" s="1846"/>
      <c r="C32" s="1843"/>
      <c r="D32" s="1837"/>
      <c r="E32" s="1837"/>
      <c r="F32" s="1837"/>
      <c r="G32" s="1837"/>
      <c r="H32" s="1837"/>
      <c r="I32" s="1837"/>
      <c r="J32" s="1837"/>
      <c r="K32" s="1837"/>
      <c r="L32" s="1837"/>
      <c r="M32" s="1844"/>
      <c r="N32" s="1846"/>
      <c r="O32" s="1846"/>
      <c r="P32" s="1846"/>
      <c r="Q32" s="1846"/>
      <c r="R32" s="1846"/>
      <c r="S32" s="1846"/>
      <c r="T32" s="1846"/>
      <c r="U32" s="1846"/>
      <c r="V32" s="1846"/>
      <c r="W32" s="1846"/>
      <c r="X32" s="1846"/>
      <c r="Y32" s="1846"/>
      <c r="Z32" s="1846"/>
      <c r="AA32" s="1846"/>
      <c r="AB32" s="1846"/>
      <c r="AC32" s="254"/>
      <c r="AD32" s="254"/>
      <c r="AE32" s="254"/>
    </row>
    <row r="33" spans="1:31" ht="4.5" customHeight="1">
      <c r="A33" s="254"/>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row>
    <row r="34" spans="1:31" ht="24.75" customHeight="1">
      <c r="A34" s="254" t="s">
        <v>40</v>
      </c>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row>
    <row r="35" spans="1:31" ht="24.75" customHeight="1">
      <c r="A35" s="1849"/>
      <c r="B35" s="1849"/>
      <c r="C35" s="1849"/>
      <c r="D35" s="1849"/>
      <c r="E35" s="1849"/>
      <c r="F35" s="1849"/>
      <c r="G35" s="1849"/>
      <c r="H35" s="1849"/>
      <c r="I35" s="1849"/>
      <c r="J35" s="1849"/>
      <c r="K35" s="1849"/>
      <c r="L35" s="1849"/>
      <c r="M35" s="1849"/>
      <c r="N35" s="1849"/>
      <c r="O35" s="1849"/>
      <c r="P35" s="1849"/>
      <c r="Q35" s="1849"/>
      <c r="R35" s="1849"/>
      <c r="S35" s="1849"/>
      <c r="T35" s="1849"/>
      <c r="U35" s="1849"/>
      <c r="V35" s="1849"/>
      <c r="W35" s="1849"/>
      <c r="X35" s="1849"/>
      <c r="Y35" s="1849"/>
      <c r="Z35" s="1849"/>
      <c r="AA35" s="1849"/>
      <c r="AB35" s="1849"/>
      <c r="AC35" s="254"/>
      <c r="AD35" s="254"/>
      <c r="AE35" s="254"/>
    </row>
    <row r="36" spans="1:31" ht="24.75" customHeight="1">
      <c r="A36" s="1849"/>
      <c r="B36" s="1849"/>
      <c r="C36" s="1849"/>
      <c r="D36" s="1849"/>
      <c r="E36" s="1849"/>
      <c r="F36" s="1849"/>
      <c r="G36" s="1849"/>
      <c r="H36" s="1849"/>
      <c r="I36" s="1849"/>
      <c r="J36" s="1849"/>
      <c r="K36" s="1849"/>
      <c r="L36" s="1849"/>
      <c r="M36" s="1849"/>
      <c r="N36" s="1849"/>
      <c r="O36" s="1849"/>
      <c r="P36" s="1849"/>
      <c r="Q36" s="1849"/>
      <c r="R36" s="1849"/>
      <c r="S36" s="1849"/>
      <c r="T36" s="1849"/>
      <c r="U36" s="1849"/>
      <c r="V36" s="1849"/>
      <c r="W36" s="1849"/>
      <c r="X36" s="1849"/>
      <c r="Y36" s="1849"/>
      <c r="Z36" s="1849"/>
      <c r="AA36" s="1849"/>
      <c r="AB36" s="1849"/>
      <c r="AC36" s="254"/>
      <c r="AD36" s="254"/>
      <c r="AE36" s="254"/>
    </row>
    <row r="37" spans="1:31" ht="24.75" customHeight="1">
      <c r="A37" s="1849"/>
      <c r="B37" s="1849"/>
      <c r="C37" s="1849"/>
      <c r="D37" s="1849"/>
      <c r="E37" s="1849"/>
      <c r="F37" s="1849"/>
      <c r="G37" s="1849"/>
      <c r="H37" s="1849"/>
      <c r="I37" s="1849"/>
      <c r="J37" s="1849"/>
      <c r="K37" s="1849"/>
      <c r="L37" s="1849"/>
      <c r="M37" s="1849"/>
      <c r="N37" s="1849"/>
      <c r="O37" s="1849"/>
      <c r="P37" s="1849"/>
      <c r="Q37" s="1849"/>
      <c r="R37" s="1849"/>
      <c r="S37" s="1849"/>
      <c r="T37" s="1849"/>
      <c r="U37" s="1849"/>
      <c r="V37" s="1849"/>
      <c r="W37" s="1849"/>
      <c r="X37" s="1849"/>
      <c r="Y37" s="1849"/>
      <c r="Z37" s="1849"/>
      <c r="AA37" s="1849"/>
      <c r="AB37" s="1849"/>
      <c r="AC37" s="254"/>
      <c r="AD37" s="254"/>
      <c r="AE37" s="254"/>
    </row>
    <row r="38" spans="1:31" ht="4.5" customHeight="1">
      <c r="A38" s="254"/>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row>
    <row r="39" s="255" customFormat="1" ht="24.75" customHeight="1">
      <c r="A39" s="255" t="s">
        <v>41</v>
      </c>
    </row>
    <row r="40" spans="3:12" s="255" customFormat="1" ht="24.75" customHeight="1">
      <c r="C40" s="1860"/>
      <c r="D40" s="1860"/>
      <c r="E40" s="1860"/>
      <c r="F40" s="255" t="s">
        <v>20</v>
      </c>
      <c r="G40" s="1860"/>
      <c r="H40" s="1860"/>
      <c r="I40" s="255" t="s">
        <v>42</v>
      </c>
      <c r="J40" s="1860"/>
      <c r="K40" s="1860"/>
      <c r="L40" s="255" t="s">
        <v>22</v>
      </c>
    </row>
    <row r="41" spans="14:28" s="255" customFormat="1" ht="24.75" customHeight="1">
      <c r="N41" s="1858" t="s">
        <v>43</v>
      </c>
      <c r="O41" s="1858"/>
      <c r="P41" s="1858"/>
      <c r="Q41" s="1860"/>
      <c r="R41" s="1860"/>
      <c r="S41" s="1860"/>
      <c r="T41" s="1860"/>
      <c r="U41" s="1860"/>
      <c r="V41" s="1860"/>
      <c r="W41" s="1860"/>
      <c r="X41" s="1860"/>
      <c r="Y41" s="1860"/>
      <c r="Z41" s="1860"/>
      <c r="AA41" s="1860"/>
      <c r="AB41" s="1860"/>
    </row>
    <row r="42" spans="17:28" s="255" customFormat="1" ht="24.75" customHeight="1">
      <c r="Q42" s="1860"/>
      <c r="R42" s="1860"/>
      <c r="S42" s="1860"/>
      <c r="T42" s="1860"/>
      <c r="U42" s="1860"/>
      <c r="V42" s="1860"/>
      <c r="W42" s="1860"/>
      <c r="X42" s="1860"/>
      <c r="Y42" s="1860"/>
      <c r="Z42" s="1860"/>
      <c r="AA42" s="1860"/>
      <c r="AB42" s="1860"/>
    </row>
    <row r="43" spans="14:28" s="255" customFormat="1" ht="24.75" customHeight="1">
      <c r="N43" s="1858" t="s">
        <v>44</v>
      </c>
      <c r="O43" s="1858"/>
      <c r="P43" s="1858"/>
      <c r="Q43" s="1860"/>
      <c r="R43" s="1860"/>
      <c r="S43" s="1860"/>
      <c r="T43" s="1860"/>
      <c r="U43" s="1860"/>
      <c r="V43" s="1860"/>
      <c r="W43" s="1860"/>
      <c r="X43" s="1860"/>
      <c r="Y43" s="1860"/>
      <c r="Z43" s="1860"/>
      <c r="AA43" s="1860"/>
      <c r="AB43" s="1860"/>
    </row>
    <row r="44" spans="1:31" ht="24.75" customHeight="1">
      <c r="A44" s="254" t="s">
        <v>45</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row>
    <row r="45" spans="1:31" ht="19.5" customHeight="1">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row>
    <row r="46" spans="1:31" ht="19.5" customHeight="1">
      <c r="A46" s="25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row>
    <row r="47" spans="1:31" ht="19.5" customHeight="1">
      <c r="A47" s="254"/>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row>
    <row r="48" spans="1:31" ht="19.5" customHeight="1">
      <c r="A48" s="254"/>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row>
    <row r="49" spans="1:31" ht="19.5" customHeight="1">
      <c r="A49" s="254"/>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row>
    <row r="50" spans="1:31" ht="19.5" customHeight="1">
      <c r="A50" s="254"/>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row>
    <row r="51" spans="1:31" ht="19.5" customHeight="1">
      <c r="A51" s="254"/>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row>
    <row r="52" spans="1:31" ht="19.5" customHeight="1">
      <c r="A52" s="254"/>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row>
    <row r="53" spans="1:31" ht="19.5" customHeight="1">
      <c r="A53" s="254"/>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row>
    <row r="54" spans="1:31" ht="19.5" customHeight="1">
      <c r="A54" s="254"/>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row>
    <row r="55" spans="1:31" ht="19.5" customHeight="1">
      <c r="A55" s="254"/>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row>
    <row r="56" spans="1:31" ht="19.5" customHeight="1">
      <c r="A56" s="254"/>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row>
    <row r="57" spans="1:31" ht="19.5" customHeight="1">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row>
    <row r="58" spans="1:31" ht="19.5" customHeight="1">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row>
    <row r="59" spans="1:31" ht="19.5" customHeight="1">
      <c r="A59" s="254"/>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row>
    <row r="60" spans="1:31" ht="19.5" customHeight="1">
      <c r="A60" s="254"/>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row>
    <row r="61" spans="1:31" ht="19.5" customHeight="1">
      <c r="A61" s="254"/>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row>
    <row r="62" spans="1:31" ht="19.5" customHeight="1">
      <c r="A62" s="254"/>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row>
    <row r="63" spans="1:31" ht="19.5" customHeight="1">
      <c r="A63" s="254"/>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row>
    <row r="64" spans="1:31" ht="19.5" customHeight="1">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row>
    <row r="65" spans="1:31" ht="19.5" customHeight="1">
      <c r="A65" s="254"/>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row>
    <row r="66" spans="1:31" ht="19.5" customHeight="1">
      <c r="A66" s="254"/>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row>
    <row r="67" spans="1:31" ht="19.5" customHeight="1">
      <c r="A67" s="254"/>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row>
    <row r="68" spans="1:31" ht="19.5" customHeight="1">
      <c r="A68" s="254"/>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row>
    <row r="69" spans="1:31" ht="19.5" customHeight="1">
      <c r="A69" s="254"/>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row>
    <row r="70" spans="1:31" ht="19.5" customHeight="1">
      <c r="A70" s="254"/>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row>
    <row r="71" spans="1:31" ht="19.5" customHeight="1">
      <c r="A71" s="254"/>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row>
    <row r="72" spans="1:31" ht="19.5" customHeight="1">
      <c r="A72" s="254"/>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row>
    <row r="73" spans="1:31" ht="19.5" customHeight="1">
      <c r="A73" s="254"/>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row>
    <row r="74" spans="1:31" ht="19.5" customHeight="1">
      <c r="A74" s="254"/>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row>
    <row r="75" spans="1:31" ht="13.5">
      <c r="A75" s="254"/>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row>
    <row r="76" spans="1:31" ht="13.5">
      <c r="A76" s="254"/>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row>
    <row r="77" spans="1:31" ht="10.5" customHeight="1">
      <c r="A77" s="254"/>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row>
    <row r="78" spans="1:31" ht="13.5">
      <c r="A78" s="254"/>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row>
    <row r="79" spans="1:31" ht="13.5">
      <c r="A79" s="254"/>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row>
    <row r="80" spans="1:31" ht="13.5">
      <c r="A80" s="254"/>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row>
    <row r="81" spans="1:31" ht="13.5">
      <c r="A81" s="254"/>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row>
    <row r="82" spans="1:31" ht="13.5">
      <c r="A82" s="254"/>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row>
    <row r="83" spans="1:31" ht="13.5">
      <c r="A83" s="254"/>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row>
    <row r="84" spans="1:31" ht="13.5">
      <c r="A84" s="254"/>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row>
    <row r="85" spans="1:31" ht="13.5">
      <c r="A85" s="254"/>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row>
    <row r="86" spans="1:31" ht="13.5">
      <c r="A86" s="254"/>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row>
    <row r="87" spans="1:31" ht="13.5">
      <c r="A87" s="254"/>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row>
    <row r="88" spans="1:31" ht="13.5">
      <c r="A88" s="254"/>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row>
    <row r="89" spans="1:31" ht="13.5">
      <c r="A89" s="254"/>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row>
    <row r="90" spans="1:31" ht="13.5">
      <c r="A90" s="254"/>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row>
    <row r="91" spans="1:31" ht="13.5">
      <c r="A91" s="254"/>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row>
    <row r="92" spans="1:31" ht="13.5">
      <c r="A92" s="254"/>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row>
    <row r="93" spans="1:31" ht="13.5">
      <c r="A93" s="254"/>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row>
    <row r="94" spans="1:31" ht="13.5">
      <c r="A94" s="254"/>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row>
    <row r="95" spans="1:31" ht="13.5">
      <c r="A95" s="254"/>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row>
    <row r="96" spans="1:31" ht="13.5">
      <c r="A96" s="254"/>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row>
    <row r="97" spans="1:31" ht="13.5">
      <c r="A97" s="254"/>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row>
    <row r="98" spans="1:31" ht="13.5">
      <c r="A98" s="254"/>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row>
    <row r="99" spans="1:31" ht="13.5">
      <c r="A99" s="254"/>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row>
    <row r="100" spans="1:31" ht="13.5">
      <c r="A100" s="254"/>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row>
    <row r="101" spans="1:31" ht="13.5">
      <c r="A101" s="254"/>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row>
    <row r="102" spans="1:31" ht="13.5">
      <c r="A102" s="254"/>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row>
    <row r="103" spans="1:31" ht="13.5">
      <c r="A103" s="254"/>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row>
    <row r="104" spans="1:31" ht="13.5">
      <c r="A104" s="254"/>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row>
    <row r="105" spans="1:31" ht="13.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row>
    <row r="106" spans="1:31" ht="13.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row>
    <row r="107" spans="1:31" ht="13.5">
      <c r="A107" s="254"/>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row>
    <row r="108" spans="1:31" ht="13.5">
      <c r="A108" s="254"/>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row>
    <row r="109" spans="1:31" ht="13.5">
      <c r="A109" s="254"/>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row>
    <row r="110" spans="1:31" ht="13.5">
      <c r="A110" s="254"/>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row>
    <row r="111" spans="1:31" ht="13.5">
      <c r="A111" s="254"/>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row>
    <row r="112" spans="1:31" ht="13.5">
      <c r="A112" s="254"/>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row>
    <row r="113" spans="1:31" ht="13.5">
      <c r="A113" s="254"/>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row>
    <row r="114" spans="1:31" ht="13.5">
      <c r="A114" s="254"/>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row>
    <row r="115" spans="1:31" ht="13.5">
      <c r="A115" s="254"/>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row>
    <row r="116" spans="1:31" ht="13.5">
      <c r="A116" s="254"/>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row>
    <row r="117" spans="1:31" ht="13.5">
      <c r="A117" s="254"/>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row>
    <row r="118" spans="1:31" ht="13.5">
      <c r="A118" s="254"/>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row>
    <row r="119" spans="1:31" ht="13.5">
      <c r="A119" s="254"/>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row>
    <row r="120" spans="1:31" ht="13.5">
      <c r="A120" s="254"/>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row>
    <row r="121" spans="1:31" ht="13.5">
      <c r="A121" s="254"/>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row>
    <row r="122" spans="1:31" ht="13.5">
      <c r="A122" s="254"/>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row>
    <row r="123" spans="1:31" ht="13.5">
      <c r="A123" s="254"/>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row>
    <row r="124" spans="1:31" ht="13.5">
      <c r="A124" s="254"/>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row>
    <row r="125" spans="1:31" ht="13.5">
      <c r="A125" s="254"/>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row>
    <row r="126" spans="1:31" ht="13.5">
      <c r="A126" s="254"/>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row>
    <row r="127" spans="1:31" ht="13.5">
      <c r="A127" s="254"/>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row>
    <row r="128" spans="1:31" ht="13.5">
      <c r="A128" s="254"/>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row>
    <row r="129" spans="1:31" ht="13.5">
      <c r="A129" s="254"/>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row>
    <row r="130" spans="1:31" ht="13.5">
      <c r="A130" s="254"/>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row>
    <row r="131" spans="1:31" ht="13.5">
      <c r="A131" s="254"/>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row>
    <row r="132" spans="1:31" ht="13.5">
      <c r="A132" s="254"/>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row>
    <row r="133" spans="1:31" ht="13.5">
      <c r="A133" s="254"/>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row>
    <row r="134" spans="1:31" ht="13.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row>
    <row r="135" spans="1:31" ht="13.5">
      <c r="A135" s="254"/>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row>
    <row r="136" spans="1:31" ht="13.5">
      <c r="A136" s="254"/>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row>
    <row r="137" spans="1:31" ht="13.5">
      <c r="A137" s="254"/>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row>
    <row r="138" spans="1:31" ht="13.5">
      <c r="A138" s="254"/>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row>
    <row r="139" spans="1:31" ht="13.5">
      <c r="A139" s="254"/>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row>
    <row r="140" spans="1:31" ht="13.5">
      <c r="A140" s="254"/>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row>
    <row r="141" spans="1:31" ht="13.5">
      <c r="A141" s="254"/>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row>
    <row r="142" spans="1:31" ht="13.5">
      <c r="A142" s="254"/>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row>
    <row r="143" spans="1:31" ht="13.5">
      <c r="A143" s="254"/>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row>
    <row r="144" spans="1:31" ht="13.5">
      <c r="A144" s="254"/>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row>
    <row r="145" spans="1:31" ht="13.5">
      <c r="A145" s="254"/>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row>
    <row r="146" spans="1:31" ht="13.5">
      <c r="A146" s="254"/>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row>
    <row r="147" spans="1:31" ht="13.5">
      <c r="A147" s="254"/>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row>
    <row r="148" spans="1:31" ht="13.5">
      <c r="A148" s="254"/>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row>
    <row r="149" spans="1:31" ht="13.5">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row>
    <row r="150" spans="1:31" ht="13.5">
      <c r="A150" s="254"/>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row>
    <row r="151" spans="1:31" ht="13.5">
      <c r="A151" s="254"/>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row>
    <row r="152" spans="1:31" ht="13.5">
      <c r="A152" s="254"/>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row>
    <row r="153" spans="1:31" ht="13.5">
      <c r="A153" s="254"/>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row>
    <row r="154" spans="1:31" ht="13.5">
      <c r="A154" s="254"/>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row>
    <row r="155" spans="1:31" ht="13.5">
      <c r="A155" s="254"/>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row>
    <row r="156" spans="1:31" ht="13.5">
      <c r="A156" s="254"/>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row>
    <row r="157" spans="1:31" ht="13.5">
      <c r="A157" s="254"/>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row>
    <row r="158" spans="1:31" ht="13.5">
      <c r="A158" s="254"/>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row>
    <row r="159" spans="1:31" ht="13.5">
      <c r="A159" s="254"/>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row>
    <row r="160" spans="1:31" ht="13.5">
      <c r="A160" s="254"/>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row>
    <row r="161" spans="1:31" ht="13.5">
      <c r="A161" s="254"/>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row>
    <row r="162" spans="1:31" ht="13.5">
      <c r="A162" s="254"/>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row>
    <row r="163" spans="1:31" ht="13.5">
      <c r="A163" s="254"/>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row>
    <row r="164" spans="1:31" ht="13.5">
      <c r="A164" s="254"/>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row>
    <row r="165" spans="1:31" ht="13.5">
      <c r="A165" s="254"/>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row>
    <row r="166" spans="1:31" ht="13.5">
      <c r="A166" s="254"/>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row>
    <row r="167" spans="1:31" ht="13.5">
      <c r="A167" s="254"/>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row>
    <row r="168" spans="1:31" ht="13.5">
      <c r="A168" s="254"/>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row>
    <row r="169" spans="1:31" ht="13.5">
      <c r="A169" s="254"/>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row>
    <row r="170" spans="1:31" ht="13.5">
      <c r="A170" s="254"/>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row>
    <row r="171" spans="1:31" ht="13.5">
      <c r="A171" s="254"/>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row>
    <row r="172" spans="1:31" ht="13.5">
      <c r="A172" s="254"/>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row>
    <row r="173" spans="1:31" ht="13.5">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row>
    <row r="174" spans="1:31" ht="13.5">
      <c r="A174" s="254"/>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row>
    <row r="175" spans="1:31" ht="13.5">
      <c r="A175" s="254"/>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row>
    <row r="176" spans="1:31" ht="13.5">
      <c r="A176" s="254"/>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row>
    <row r="177" spans="1:31" ht="13.5">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row>
    <row r="178" spans="1:31" ht="13.5">
      <c r="A178" s="254"/>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row>
    <row r="179" spans="1:31" ht="13.5">
      <c r="A179" s="254"/>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row>
    <row r="180" spans="1:31" ht="13.5">
      <c r="A180" s="254"/>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row>
    <row r="181" spans="1:31" ht="13.5">
      <c r="A181" s="254"/>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row>
    <row r="182" spans="1:31" ht="13.5">
      <c r="A182" s="254"/>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row>
    <row r="183" spans="1:31" ht="13.5">
      <c r="A183" s="254"/>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row>
    <row r="184" spans="1:31" ht="13.5">
      <c r="A184" s="254"/>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row>
    <row r="185" spans="1:31" ht="13.5">
      <c r="A185" s="254"/>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row>
    <row r="186" spans="1:31" ht="13.5">
      <c r="A186" s="254"/>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row>
    <row r="187" spans="1:31" ht="13.5">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row>
    <row r="188" spans="1:31" ht="13.5">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row>
    <row r="189" spans="1:31" ht="13.5">
      <c r="A189" s="254"/>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row>
    <row r="190" spans="1:31" ht="13.5">
      <c r="A190" s="254"/>
      <c r="B190" s="254"/>
      <c r="C190" s="254"/>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row>
    <row r="191" spans="1:31" ht="13.5">
      <c r="A191" s="254"/>
      <c r="B191" s="254"/>
      <c r="C191" s="254"/>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row>
    <row r="192" spans="1:31" ht="13.5">
      <c r="A192" s="254"/>
      <c r="B192" s="254"/>
      <c r="C192" s="254"/>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row>
  </sheetData>
  <sheetProtection password="CFA6" sheet="1" objects="1" scenarios="1"/>
  <mergeCells count="130">
    <mergeCell ref="A1:G1"/>
    <mergeCell ref="C40:E40"/>
    <mergeCell ref="Q41:AB41"/>
    <mergeCell ref="Q42:AB42"/>
    <mergeCell ref="G7:H7"/>
    <mergeCell ref="I29:L29"/>
    <mergeCell ref="B20:C20"/>
    <mergeCell ref="B21:C21"/>
    <mergeCell ref="E6:N6"/>
    <mergeCell ref="S6:AB6"/>
    <mergeCell ref="B24:C24"/>
    <mergeCell ref="B25:C25"/>
    <mergeCell ref="D18:F18"/>
    <mergeCell ref="B22:C22"/>
    <mergeCell ref="B23:C23"/>
    <mergeCell ref="A11:C11"/>
    <mergeCell ref="B19:C19"/>
    <mergeCell ref="D21:F21"/>
    <mergeCell ref="D11:I11"/>
    <mergeCell ref="D32:F32"/>
    <mergeCell ref="G32:H32"/>
    <mergeCell ref="A4:C4"/>
    <mergeCell ref="D20:F20"/>
    <mergeCell ref="G20:H20"/>
    <mergeCell ref="D19:F19"/>
    <mergeCell ref="A18:C18"/>
    <mergeCell ref="D24:F24"/>
    <mergeCell ref="A9:C9"/>
    <mergeCell ref="A10:C10"/>
    <mergeCell ref="G40:H40"/>
    <mergeCell ref="J40:K40"/>
    <mergeCell ref="N41:P41"/>
    <mergeCell ref="P19:AB19"/>
    <mergeCell ref="O18:AB18"/>
    <mergeCell ref="I19:L19"/>
    <mergeCell ref="G19:H19"/>
    <mergeCell ref="G23:H23"/>
    <mergeCell ref="P23:AB23"/>
    <mergeCell ref="A37:AB37"/>
    <mergeCell ref="Q43:AB43"/>
    <mergeCell ref="G18:H18"/>
    <mergeCell ref="I18:L18"/>
    <mergeCell ref="M18:N18"/>
    <mergeCell ref="A36:AB36"/>
    <mergeCell ref="D22:F22"/>
    <mergeCell ref="G22:H22"/>
    <mergeCell ref="P22:AB22"/>
    <mergeCell ref="D23:F23"/>
    <mergeCell ref="N43:P43"/>
    <mergeCell ref="A35:AB35"/>
    <mergeCell ref="I32:L32"/>
    <mergeCell ref="B32:C32"/>
    <mergeCell ref="AK5:AL5"/>
    <mergeCell ref="AG5:AJ5"/>
    <mergeCell ref="A17:C17"/>
    <mergeCell ref="A14:AB14"/>
    <mergeCell ref="A15:AB15"/>
    <mergeCell ref="A8:C8"/>
    <mergeCell ref="H8:I8"/>
    <mergeCell ref="A5:C5"/>
    <mergeCell ref="A6:C6"/>
    <mergeCell ref="A7:C7"/>
    <mergeCell ref="M7:O7"/>
    <mergeCell ref="Q7:S7"/>
    <mergeCell ref="D7:E7"/>
    <mergeCell ref="D8:F8"/>
    <mergeCell ref="T7:V7"/>
    <mergeCell ref="G24:H24"/>
    <mergeCell ref="P24:AB24"/>
    <mergeCell ref="D25:F25"/>
    <mergeCell ref="G25:H25"/>
    <mergeCell ref="P25:AB25"/>
    <mergeCell ref="I24:L24"/>
    <mergeCell ref="I25:L25"/>
    <mergeCell ref="G21:H21"/>
    <mergeCell ref="P21:AB21"/>
    <mergeCell ref="I20:L20"/>
    <mergeCell ref="I21:L21"/>
    <mergeCell ref="P20:AB20"/>
    <mergeCell ref="I23:L23"/>
    <mergeCell ref="I22:L22"/>
    <mergeCell ref="B31:C31"/>
    <mergeCell ref="D31:F31"/>
    <mergeCell ref="G31:H31"/>
    <mergeCell ref="G26:H26"/>
    <mergeCell ref="B30:C30"/>
    <mergeCell ref="D30:F30"/>
    <mergeCell ref="G30:H30"/>
    <mergeCell ref="D26:F26"/>
    <mergeCell ref="A28:C28"/>
    <mergeCell ref="A29:C29"/>
    <mergeCell ref="B26:C26"/>
    <mergeCell ref="M31:AB31"/>
    <mergeCell ref="M32:AB32"/>
    <mergeCell ref="I30:L30"/>
    <mergeCell ref="I31:L31"/>
    <mergeCell ref="D4:AB4"/>
    <mergeCell ref="D5:I5"/>
    <mergeCell ref="L5:M5"/>
    <mergeCell ref="N5:S5"/>
    <mergeCell ref="J7:L7"/>
    <mergeCell ref="P26:AB26"/>
    <mergeCell ref="K8:L8"/>
    <mergeCell ref="N8:O8"/>
    <mergeCell ref="Q8:R8"/>
    <mergeCell ref="M30:AB30"/>
    <mergeCell ref="D29:F29"/>
    <mergeCell ref="G29:H29"/>
    <mergeCell ref="M29:N29"/>
    <mergeCell ref="O29:AB29"/>
    <mergeCell ref="F28:AB28"/>
    <mergeCell ref="I26:L26"/>
    <mergeCell ref="Z7:AB7"/>
    <mergeCell ref="X7:Y7"/>
    <mergeCell ref="T8:W8"/>
    <mergeCell ref="Z10:AB10"/>
    <mergeCell ref="A2:AB2"/>
    <mergeCell ref="O11:Q11"/>
    <mergeCell ref="R11:W11"/>
    <mergeCell ref="X11:Y11"/>
    <mergeCell ref="Z11:AB11"/>
    <mergeCell ref="J11:K11"/>
    <mergeCell ref="L11:N11"/>
    <mergeCell ref="O10:Q10"/>
    <mergeCell ref="D9:AB9"/>
    <mergeCell ref="J10:K10"/>
    <mergeCell ref="L10:N10"/>
    <mergeCell ref="R10:W10"/>
    <mergeCell ref="X10:Y10"/>
    <mergeCell ref="D10:I10"/>
  </mergeCells>
  <hyperlinks>
    <hyperlink ref="A1" location="目次!A1" display="トップページへ戻る"/>
    <hyperlink ref="A1:G1" location="トップページ!A26" display="トップページへ戻る"/>
  </hyperlinks>
  <printOptions horizontalCentered="1" verticalCentered="1"/>
  <pageMargins left="0.6299212598425197" right="0.6299212598425197" top="0.6299212598425197" bottom="0.6299212598425197" header="0.4330708661417323" footer="0.4330708661417323"/>
  <pageSetup fitToHeight="1" fitToWidth="1" horizontalDpi="300" verticalDpi="300" orientation="portrait" paperSize="9" scale="85"/>
  <headerFooter alignWithMargins="0">
    <oddHeader>&amp;L&amp;"HGｺﾞｼｯｸM,ﾒﾃﾞｨｳﾑ"（様式　８）&amp;R&amp;"HGｺﾞｼｯｸM,ﾒﾃﾞｨｳﾑ"【&amp;A】</oddHeader>
  </headerFooter>
</worksheet>
</file>

<file path=xl/worksheets/sheet12.xml><?xml version="1.0" encoding="utf-8"?>
<worksheet xmlns="http://schemas.openxmlformats.org/spreadsheetml/2006/main" xmlns:r="http://schemas.openxmlformats.org/officeDocument/2006/relationships">
  <sheetPr codeName="Sheet5">
    <tabColor indexed="21"/>
    <pageSetUpPr fitToPage="1"/>
  </sheetPr>
  <dimension ref="B1:AN189"/>
  <sheetViews>
    <sheetView showGridLines="0" zoomScale="98" zoomScaleNormal="98" zoomScalePageLayoutView="0" workbookViewId="0" topLeftCell="A1">
      <selection activeCell="B1" sqref="B1:H1"/>
    </sheetView>
  </sheetViews>
  <sheetFormatPr defaultColWidth="9.00390625" defaultRowHeight="13.5"/>
  <cols>
    <col min="1" max="1" width="5.625" style="254" customWidth="1"/>
    <col min="2" max="32" width="3.625" style="253" customWidth="1"/>
    <col min="33" max="16384" width="9.00390625" style="254" customWidth="1"/>
  </cols>
  <sheetData>
    <row r="1" spans="2:32" ht="49.5" customHeight="1">
      <c r="B1" s="1667" t="s">
        <v>135</v>
      </c>
      <c r="C1" s="1667"/>
      <c r="D1" s="1667"/>
      <c r="E1" s="1667"/>
      <c r="F1" s="1667"/>
      <c r="G1" s="1667"/>
      <c r="H1" s="1667"/>
      <c r="I1" s="252"/>
      <c r="J1" s="252"/>
      <c r="K1" s="252"/>
      <c r="L1" s="252"/>
      <c r="M1" s="252"/>
      <c r="N1" s="252"/>
      <c r="O1" s="252"/>
      <c r="P1" s="252"/>
      <c r="R1" s="254"/>
      <c r="S1" s="254"/>
      <c r="T1" s="254"/>
      <c r="U1" s="254"/>
      <c r="V1" s="254"/>
      <c r="W1" s="254"/>
      <c r="X1" s="254"/>
      <c r="Y1" s="254"/>
      <c r="Z1" s="254"/>
      <c r="AA1" s="254"/>
      <c r="AB1" s="254"/>
      <c r="AC1" s="254"/>
      <c r="AD1" s="254"/>
      <c r="AE1" s="254"/>
      <c r="AF1" s="254"/>
    </row>
    <row r="2" spans="2:32" ht="30" customHeight="1">
      <c r="B2" s="1841" t="s">
        <v>47</v>
      </c>
      <c r="C2" s="1841"/>
      <c r="D2" s="1841"/>
      <c r="E2" s="1841"/>
      <c r="F2" s="1841"/>
      <c r="G2" s="1841"/>
      <c r="H2" s="1841"/>
      <c r="I2" s="1841"/>
      <c r="J2" s="1841"/>
      <c r="K2" s="1841"/>
      <c r="L2" s="1841"/>
      <c r="M2" s="1841"/>
      <c r="N2" s="1841"/>
      <c r="O2" s="1841"/>
      <c r="P2" s="1841"/>
      <c r="Q2" s="1841"/>
      <c r="R2" s="1841"/>
      <c r="S2" s="1841"/>
      <c r="T2" s="1841"/>
      <c r="U2" s="1841"/>
      <c r="V2" s="1841"/>
      <c r="W2" s="1841"/>
      <c r="X2" s="1841"/>
      <c r="Y2" s="1841"/>
      <c r="Z2" s="1841"/>
      <c r="AA2" s="1841"/>
      <c r="AB2" s="1841"/>
      <c r="AC2" s="1841"/>
      <c r="AD2" s="254"/>
      <c r="AE2" s="254"/>
      <c r="AF2" s="254"/>
    </row>
    <row r="3" spans="2:32" ht="4.5" customHeight="1">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spans="2:29" s="255" customFormat="1" ht="24.75" customHeight="1">
      <c r="B4" s="1858" t="s">
        <v>7</v>
      </c>
      <c r="C4" s="1858"/>
      <c r="D4" s="1858"/>
      <c r="E4" s="1864"/>
      <c r="F4" s="1864"/>
      <c r="G4" s="1864"/>
      <c r="H4" s="1864"/>
      <c r="I4" s="1864"/>
      <c r="J4" s="1864"/>
      <c r="K4" s="1864"/>
      <c r="L4" s="1864"/>
      <c r="M4" s="1864"/>
      <c r="N4" s="1864"/>
      <c r="O4" s="1864"/>
      <c r="P4" s="1864"/>
      <c r="Q4" s="1864"/>
      <c r="R4" s="1864"/>
      <c r="S4" s="1864"/>
      <c r="T4" s="1864"/>
      <c r="U4" s="1864"/>
      <c r="V4" s="1864"/>
      <c r="W4" s="1864"/>
      <c r="X4" s="1864"/>
      <c r="Y4" s="1864"/>
      <c r="Z4" s="1864"/>
      <c r="AA4" s="1864"/>
      <c r="AB4" s="1864"/>
      <c r="AC4" s="1864"/>
    </row>
    <row r="5" spans="2:40" s="255" customFormat="1" ht="24.75" customHeight="1">
      <c r="B5" s="1858" t="s">
        <v>8</v>
      </c>
      <c r="C5" s="1858"/>
      <c r="D5" s="1858"/>
      <c r="E5" s="1853"/>
      <c r="F5" s="1853"/>
      <c r="G5" s="1853"/>
      <c r="H5" s="1853"/>
      <c r="I5" s="1853"/>
      <c r="J5" s="1853"/>
      <c r="K5" s="256" t="s">
        <v>660</v>
      </c>
      <c r="M5" s="1836" t="s">
        <v>9</v>
      </c>
      <c r="N5" s="1836"/>
      <c r="O5" s="1845"/>
      <c r="P5" s="1845"/>
      <c r="Q5" s="1845"/>
      <c r="R5" s="1845"/>
      <c r="S5" s="1845"/>
      <c r="T5" s="1845"/>
      <c r="U5" s="256" t="s">
        <v>660</v>
      </c>
      <c r="AH5" s="1859"/>
      <c r="AI5" s="1859"/>
      <c r="AJ5" s="1859"/>
      <c r="AK5" s="1859"/>
      <c r="AL5" s="1859"/>
      <c r="AM5" s="1859"/>
      <c r="AN5" s="258"/>
    </row>
    <row r="6" spans="2:29" s="255" customFormat="1" ht="24.75" customHeight="1">
      <c r="B6" s="1858" t="s">
        <v>10</v>
      </c>
      <c r="C6" s="1858"/>
      <c r="D6" s="1858"/>
      <c r="E6" s="259" t="s">
        <v>48</v>
      </c>
      <c r="F6" s="1861"/>
      <c r="G6" s="1861"/>
      <c r="H6" s="1861"/>
      <c r="I6" s="1861"/>
      <c r="J6" s="1861"/>
      <c r="K6" s="1861"/>
      <c r="L6" s="1861"/>
      <c r="M6" s="1861"/>
      <c r="N6" s="1861"/>
      <c r="O6" s="1861"/>
      <c r="P6" s="257"/>
      <c r="Q6" s="12" t="s">
        <v>12</v>
      </c>
      <c r="R6" s="257"/>
      <c r="S6" s="259" t="s">
        <v>49</v>
      </c>
      <c r="T6" s="1861"/>
      <c r="U6" s="1861"/>
      <c r="V6" s="1861"/>
      <c r="W6" s="1861"/>
      <c r="X6" s="1861"/>
      <c r="Y6" s="1861"/>
      <c r="Z6" s="1861"/>
      <c r="AA6" s="1861"/>
      <c r="AB6" s="1861"/>
      <c r="AC6" s="1861"/>
    </row>
    <row r="7" spans="2:29" s="255" customFormat="1" ht="24.75" customHeight="1">
      <c r="B7" s="1858" t="s">
        <v>19</v>
      </c>
      <c r="C7" s="1858"/>
      <c r="D7" s="1858"/>
      <c r="E7" s="1835"/>
      <c r="F7" s="1835"/>
      <c r="G7" s="1835"/>
      <c r="H7" s="255" t="s">
        <v>20</v>
      </c>
      <c r="I7" s="1845"/>
      <c r="J7" s="1835"/>
      <c r="K7" s="255" t="s">
        <v>21</v>
      </c>
      <c r="L7" s="1845"/>
      <c r="M7" s="1845"/>
      <c r="N7" s="255" t="s">
        <v>22</v>
      </c>
      <c r="O7" s="9"/>
      <c r="P7" s="9"/>
      <c r="Q7" s="9"/>
      <c r="R7" s="9"/>
      <c r="S7" s="9"/>
      <c r="T7" s="9"/>
      <c r="U7" s="9"/>
      <c r="V7" s="9"/>
      <c r="W7" s="9"/>
      <c r="X7" s="9"/>
      <c r="Y7" s="9"/>
      <c r="Z7" s="9"/>
      <c r="AA7" s="9"/>
      <c r="AB7" s="9"/>
      <c r="AC7" s="9"/>
    </row>
    <row r="8" spans="2:29" s="255" customFormat="1" ht="24.75" customHeight="1">
      <c r="B8"/>
      <c r="C8"/>
      <c r="D8"/>
      <c r="E8"/>
      <c r="F8"/>
      <c r="G8"/>
      <c r="H8"/>
      <c r="I8"/>
      <c r="J8"/>
      <c r="K8"/>
      <c r="L8"/>
      <c r="M8"/>
      <c r="N8"/>
      <c r="O8"/>
      <c r="P8"/>
      <c r="Q8"/>
      <c r="R8"/>
      <c r="S8"/>
      <c r="T8"/>
      <c r="U8"/>
      <c r="V8"/>
      <c r="W8"/>
      <c r="X8"/>
      <c r="Y8"/>
      <c r="Z8"/>
      <c r="AA8"/>
      <c r="AB8"/>
      <c r="AC8"/>
    </row>
    <row r="9" spans="2:29" s="255" customFormat="1" ht="24.75" customHeight="1">
      <c r="B9" s="266" t="s">
        <v>50</v>
      </c>
      <c r="C9"/>
      <c r="D9"/>
      <c r="E9"/>
      <c r="F9"/>
      <c r="G9"/>
      <c r="H9"/>
      <c r="I9"/>
      <c r="J9"/>
      <c r="K9"/>
      <c r="L9"/>
      <c r="M9"/>
      <c r="N9"/>
      <c r="O9"/>
      <c r="P9"/>
      <c r="Q9"/>
      <c r="R9"/>
      <c r="S9"/>
      <c r="T9"/>
      <c r="U9"/>
      <c r="V9"/>
      <c r="W9"/>
      <c r="X9"/>
      <c r="Y9"/>
      <c r="Z9"/>
      <c r="AA9"/>
      <c r="AB9"/>
      <c r="AC9"/>
    </row>
    <row r="10" spans="2:29" ht="24.75" customHeight="1">
      <c r="B10" s="1863"/>
      <c r="C10" s="1863"/>
      <c r="D10" s="1863"/>
      <c r="E10" s="1863"/>
      <c r="F10" s="1863"/>
      <c r="G10" s="1863"/>
      <c r="H10" s="1863"/>
      <c r="I10" s="1863"/>
      <c r="J10" s="1863"/>
      <c r="K10" s="1863"/>
      <c r="L10" s="1863"/>
      <c r="M10" s="1863"/>
      <c r="N10" s="1863"/>
      <c r="O10" s="1863"/>
      <c r="P10" s="1863"/>
      <c r="Q10" s="1863"/>
      <c r="R10" s="1863"/>
      <c r="S10" s="1863"/>
      <c r="T10" s="1863"/>
      <c r="U10" s="1863"/>
      <c r="V10" s="1863"/>
      <c r="W10" s="1863"/>
      <c r="X10" s="1863"/>
      <c r="Y10" s="1863"/>
      <c r="Z10" s="1863"/>
      <c r="AA10" s="1863"/>
      <c r="AB10" s="1863"/>
      <c r="AC10" s="1863"/>
    </row>
    <row r="11" spans="2:29" ht="24.75" customHeight="1">
      <c r="B11" s="1862"/>
      <c r="C11" s="1862"/>
      <c r="D11" s="1862"/>
      <c r="E11" s="1862"/>
      <c r="F11" s="1862"/>
      <c r="G11" s="1862"/>
      <c r="H11" s="1862"/>
      <c r="I11" s="1862"/>
      <c r="J11" s="1862"/>
      <c r="K11" s="1862"/>
      <c r="L11" s="1862"/>
      <c r="M11" s="1862"/>
      <c r="N11" s="1862"/>
      <c r="O11" s="1862"/>
      <c r="P11" s="1862"/>
      <c r="Q11" s="1862"/>
      <c r="R11" s="1862"/>
      <c r="S11" s="1862"/>
      <c r="T11" s="1862"/>
      <c r="U11" s="1862"/>
      <c r="V11" s="1862"/>
      <c r="W11" s="1862"/>
      <c r="X11" s="1862"/>
      <c r="Y11" s="1862"/>
      <c r="Z11" s="1862"/>
      <c r="AA11" s="1862"/>
      <c r="AB11" s="1862"/>
      <c r="AC11" s="1862"/>
    </row>
    <row r="12" spans="2:29" ht="24.75" customHeight="1">
      <c r="B12" s="1862"/>
      <c r="C12" s="1862"/>
      <c r="D12" s="1862"/>
      <c r="E12" s="1862"/>
      <c r="F12" s="1862"/>
      <c r="G12" s="1862"/>
      <c r="H12" s="1862"/>
      <c r="I12" s="1862"/>
      <c r="J12" s="1862"/>
      <c r="K12" s="1862"/>
      <c r="L12" s="1862"/>
      <c r="M12" s="1862"/>
      <c r="N12" s="1862"/>
      <c r="O12" s="1862"/>
      <c r="P12" s="1862"/>
      <c r="Q12" s="1862"/>
      <c r="R12" s="1862"/>
      <c r="S12" s="1862"/>
      <c r="T12" s="1862"/>
      <c r="U12" s="1862"/>
      <c r="V12" s="1862"/>
      <c r="W12" s="1862"/>
      <c r="X12" s="1862"/>
      <c r="Y12" s="1862"/>
      <c r="Z12" s="1862"/>
      <c r="AA12" s="1862"/>
      <c r="AB12" s="1862"/>
      <c r="AC12" s="1862"/>
    </row>
    <row r="13" spans="2:29" ht="24.75" customHeight="1">
      <c r="B13" s="1863"/>
      <c r="C13" s="1863"/>
      <c r="D13" s="1863"/>
      <c r="E13" s="1863"/>
      <c r="F13" s="1863"/>
      <c r="G13" s="1863"/>
      <c r="H13" s="1863"/>
      <c r="I13" s="1863"/>
      <c r="J13" s="1863"/>
      <c r="K13" s="1863"/>
      <c r="L13" s="1863"/>
      <c r="M13" s="1863"/>
      <c r="N13" s="1863"/>
      <c r="O13" s="1863"/>
      <c r="P13" s="1863"/>
      <c r="Q13" s="1863"/>
      <c r="R13" s="1863"/>
      <c r="S13" s="1863"/>
      <c r="T13" s="1863"/>
      <c r="U13" s="1863"/>
      <c r="V13" s="1863"/>
      <c r="W13" s="1863"/>
      <c r="X13" s="1863"/>
      <c r="Y13" s="1863"/>
      <c r="Z13" s="1863"/>
      <c r="AA13" s="1863"/>
      <c r="AB13" s="1863"/>
      <c r="AC13" s="1863"/>
    </row>
    <row r="14" spans="2:29" ht="24.75" customHeight="1">
      <c r="B14" s="1862"/>
      <c r="C14" s="1862"/>
      <c r="D14" s="1862"/>
      <c r="E14" s="1862"/>
      <c r="F14" s="1862"/>
      <c r="G14" s="1862"/>
      <c r="H14" s="1862"/>
      <c r="I14" s="1862"/>
      <c r="J14" s="1862"/>
      <c r="K14" s="1862"/>
      <c r="L14" s="1862"/>
      <c r="M14" s="1862"/>
      <c r="N14" s="1862"/>
      <c r="O14" s="1862"/>
      <c r="P14" s="1862"/>
      <c r="Q14" s="1862"/>
      <c r="R14" s="1862"/>
      <c r="S14" s="1862"/>
      <c r="T14" s="1862"/>
      <c r="U14" s="1862"/>
      <c r="V14" s="1862"/>
      <c r="W14" s="1862"/>
      <c r="X14" s="1862"/>
      <c r="Y14" s="1862"/>
      <c r="Z14" s="1862"/>
      <c r="AA14" s="1862"/>
      <c r="AB14" s="1862"/>
      <c r="AC14" s="1862"/>
    </row>
    <row r="15" spans="2:29" ht="24.75" customHeight="1">
      <c r="B15" s="1862"/>
      <c r="C15" s="1862"/>
      <c r="D15" s="1862"/>
      <c r="E15" s="1862"/>
      <c r="F15" s="1862"/>
      <c r="G15" s="1862"/>
      <c r="H15" s="1862"/>
      <c r="I15" s="1862"/>
      <c r="J15" s="1862"/>
      <c r="K15" s="1862"/>
      <c r="L15" s="1862"/>
      <c r="M15" s="1862"/>
      <c r="N15" s="1862"/>
      <c r="O15" s="1862"/>
      <c r="P15" s="1862"/>
      <c r="Q15" s="1862"/>
      <c r="R15" s="1862"/>
      <c r="S15" s="1862"/>
      <c r="T15" s="1862"/>
      <c r="U15" s="1862"/>
      <c r="V15" s="1862"/>
      <c r="W15" s="1862"/>
      <c r="X15" s="1862"/>
      <c r="Y15" s="1862"/>
      <c r="Z15" s="1862"/>
      <c r="AA15" s="1862"/>
      <c r="AB15" s="1862"/>
      <c r="AC15" s="1862"/>
    </row>
    <row r="16" spans="2:29" ht="24.75" customHeight="1">
      <c r="B16" s="1863"/>
      <c r="C16" s="1863"/>
      <c r="D16" s="1863"/>
      <c r="E16" s="1863"/>
      <c r="F16" s="1863"/>
      <c r="G16" s="1863"/>
      <c r="H16" s="1863"/>
      <c r="I16" s="1863"/>
      <c r="J16" s="1863"/>
      <c r="K16" s="1863"/>
      <c r="L16" s="1863"/>
      <c r="M16" s="1863"/>
      <c r="N16" s="1863"/>
      <c r="O16" s="1863"/>
      <c r="P16" s="1863"/>
      <c r="Q16" s="1863"/>
      <c r="R16" s="1863"/>
      <c r="S16" s="1863"/>
      <c r="T16" s="1863"/>
      <c r="U16" s="1863"/>
      <c r="V16" s="1863"/>
      <c r="W16" s="1863"/>
      <c r="X16" s="1863"/>
      <c r="Y16" s="1863"/>
      <c r="Z16" s="1863"/>
      <c r="AA16" s="1863"/>
      <c r="AB16" s="1863"/>
      <c r="AC16" s="1863"/>
    </row>
    <row r="17" spans="2:29" ht="24.75" customHeight="1">
      <c r="B17" s="1862"/>
      <c r="C17" s="1862"/>
      <c r="D17" s="1862"/>
      <c r="E17" s="1862"/>
      <c r="F17" s="1862"/>
      <c r="G17" s="1862"/>
      <c r="H17" s="1862"/>
      <c r="I17" s="1862"/>
      <c r="J17" s="1862"/>
      <c r="K17" s="1862"/>
      <c r="L17" s="1862"/>
      <c r="M17" s="1862"/>
      <c r="N17" s="1862"/>
      <c r="O17" s="1862"/>
      <c r="P17" s="1862"/>
      <c r="Q17" s="1862"/>
      <c r="R17" s="1862"/>
      <c r="S17" s="1862"/>
      <c r="T17" s="1862"/>
      <c r="U17" s="1862"/>
      <c r="V17" s="1862"/>
      <c r="W17" s="1862"/>
      <c r="X17" s="1862"/>
      <c r="Y17" s="1862"/>
      <c r="Z17" s="1862"/>
      <c r="AA17" s="1862"/>
      <c r="AB17" s="1862"/>
      <c r="AC17" s="1862"/>
    </row>
    <row r="18" spans="2:29" ht="24.75" customHeight="1">
      <c r="B18" s="1862"/>
      <c r="C18" s="1862"/>
      <c r="D18" s="1862"/>
      <c r="E18" s="1862"/>
      <c r="F18" s="1862"/>
      <c r="G18" s="1862"/>
      <c r="H18" s="1862"/>
      <c r="I18" s="1862"/>
      <c r="J18" s="1862"/>
      <c r="K18" s="1862"/>
      <c r="L18" s="1862"/>
      <c r="M18" s="1862"/>
      <c r="N18" s="1862"/>
      <c r="O18" s="1862"/>
      <c r="P18" s="1862"/>
      <c r="Q18" s="1862"/>
      <c r="R18" s="1862"/>
      <c r="S18" s="1862"/>
      <c r="T18" s="1862"/>
      <c r="U18" s="1862"/>
      <c r="V18" s="1862"/>
      <c r="W18" s="1862"/>
      <c r="X18" s="1862"/>
      <c r="Y18" s="1862"/>
      <c r="Z18" s="1862"/>
      <c r="AA18" s="1862"/>
      <c r="AB18" s="1862"/>
      <c r="AC18" s="1862"/>
    </row>
    <row r="19" spans="2:29" ht="24.75" customHeight="1">
      <c r="B19" s="1863"/>
      <c r="C19" s="1863"/>
      <c r="D19" s="1863"/>
      <c r="E19" s="1863"/>
      <c r="F19" s="1863"/>
      <c r="G19" s="1863"/>
      <c r="H19" s="1863"/>
      <c r="I19" s="1863"/>
      <c r="J19" s="1863"/>
      <c r="K19" s="1863"/>
      <c r="L19" s="1863"/>
      <c r="M19" s="1863"/>
      <c r="N19" s="1863"/>
      <c r="O19" s="1863"/>
      <c r="P19" s="1863"/>
      <c r="Q19" s="1863"/>
      <c r="R19" s="1863"/>
      <c r="S19" s="1863"/>
      <c r="T19" s="1863"/>
      <c r="U19" s="1863"/>
      <c r="V19" s="1863"/>
      <c r="W19" s="1863"/>
      <c r="X19" s="1863"/>
      <c r="Y19" s="1863"/>
      <c r="Z19" s="1863"/>
      <c r="AA19" s="1863"/>
      <c r="AB19" s="1863"/>
      <c r="AC19" s="1863"/>
    </row>
    <row r="20" spans="2:29" ht="24.75" customHeight="1">
      <c r="B20" s="1862"/>
      <c r="C20" s="1862"/>
      <c r="D20" s="1862"/>
      <c r="E20" s="1862"/>
      <c r="F20" s="1862"/>
      <c r="G20" s="1862"/>
      <c r="H20" s="1862"/>
      <c r="I20" s="1862"/>
      <c r="J20" s="1862"/>
      <c r="K20" s="1862"/>
      <c r="L20" s="1862"/>
      <c r="M20" s="1862"/>
      <c r="N20" s="1862"/>
      <c r="O20" s="1862"/>
      <c r="P20" s="1862"/>
      <c r="Q20" s="1862"/>
      <c r="R20" s="1862"/>
      <c r="S20" s="1862"/>
      <c r="T20" s="1862"/>
      <c r="U20" s="1862"/>
      <c r="V20" s="1862"/>
      <c r="W20" s="1862"/>
      <c r="X20" s="1862"/>
      <c r="Y20" s="1862"/>
      <c r="Z20" s="1862"/>
      <c r="AA20" s="1862"/>
      <c r="AB20" s="1862"/>
      <c r="AC20" s="1862"/>
    </row>
    <row r="21" spans="2:29" ht="24.75" customHeight="1">
      <c r="B21" s="1862"/>
      <c r="C21" s="1862"/>
      <c r="D21" s="1862"/>
      <c r="E21" s="1862"/>
      <c r="F21" s="1862"/>
      <c r="G21" s="1862"/>
      <c r="H21" s="1862"/>
      <c r="I21" s="1862"/>
      <c r="J21" s="1862"/>
      <c r="K21" s="1862"/>
      <c r="L21" s="1862"/>
      <c r="M21" s="1862"/>
      <c r="N21" s="1862"/>
      <c r="O21" s="1862"/>
      <c r="P21" s="1862"/>
      <c r="Q21" s="1862"/>
      <c r="R21" s="1862"/>
      <c r="S21" s="1862"/>
      <c r="T21" s="1862"/>
      <c r="U21" s="1862"/>
      <c r="V21" s="1862"/>
      <c r="W21" s="1862"/>
      <c r="X21" s="1862"/>
      <c r="Y21" s="1862"/>
      <c r="Z21" s="1862"/>
      <c r="AA21" s="1862"/>
      <c r="AB21" s="1862"/>
      <c r="AC21" s="1862"/>
    </row>
    <row r="22" spans="2:29" ht="24.75" customHeight="1">
      <c r="B22" s="1863"/>
      <c r="C22" s="1863"/>
      <c r="D22" s="1863"/>
      <c r="E22" s="1863"/>
      <c r="F22" s="1863"/>
      <c r="G22" s="1863"/>
      <c r="H22" s="1863"/>
      <c r="I22" s="1863"/>
      <c r="J22" s="1863"/>
      <c r="K22" s="1863"/>
      <c r="L22" s="1863"/>
      <c r="M22" s="1863"/>
      <c r="N22" s="1863"/>
      <c r="O22" s="1863"/>
      <c r="P22" s="1863"/>
      <c r="Q22" s="1863"/>
      <c r="R22" s="1863"/>
      <c r="S22" s="1863"/>
      <c r="T22" s="1863"/>
      <c r="U22" s="1863"/>
      <c r="V22" s="1863"/>
      <c r="W22" s="1863"/>
      <c r="X22" s="1863"/>
      <c r="Y22" s="1863"/>
      <c r="Z22" s="1863"/>
      <c r="AA22" s="1863"/>
      <c r="AB22" s="1863"/>
      <c r="AC22" s="1863"/>
    </row>
    <row r="23" spans="2:29" ht="24.75" customHeight="1">
      <c r="B23" s="1862"/>
      <c r="C23" s="1862"/>
      <c r="D23" s="1862"/>
      <c r="E23" s="1862"/>
      <c r="F23" s="1862"/>
      <c r="G23" s="1862"/>
      <c r="H23" s="1862"/>
      <c r="I23" s="1862"/>
      <c r="J23" s="1862"/>
      <c r="K23" s="1862"/>
      <c r="L23" s="1862"/>
      <c r="M23" s="1862"/>
      <c r="N23" s="1862"/>
      <c r="O23" s="1862"/>
      <c r="P23" s="1862"/>
      <c r="Q23" s="1862"/>
      <c r="R23" s="1862"/>
      <c r="S23" s="1862"/>
      <c r="T23" s="1862"/>
      <c r="U23" s="1862"/>
      <c r="V23" s="1862"/>
      <c r="W23" s="1862"/>
      <c r="X23" s="1862"/>
      <c r="Y23" s="1862"/>
      <c r="Z23" s="1862"/>
      <c r="AA23" s="1862"/>
      <c r="AB23" s="1862"/>
      <c r="AC23" s="1862"/>
    </row>
    <row r="24" spans="2:29" ht="24.75" customHeight="1">
      <c r="B24" s="1862"/>
      <c r="C24" s="1862"/>
      <c r="D24" s="1862"/>
      <c r="E24" s="1862"/>
      <c r="F24" s="1862"/>
      <c r="G24" s="1862"/>
      <c r="H24" s="1862"/>
      <c r="I24" s="1862"/>
      <c r="J24" s="1862"/>
      <c r="K24" s="1862"/>
      <c r="L24" s="1862"/>
      <c r="M24" s="1862"/>
      <c r="N24" s="1862"/>
      <c r="O24" s="1862"/>
      <c r="P24" s="1862"/>
      <c r="Q24" s="1862"/>
      <c r="R24" s="1862"/>
      <c r="S24" s="1862"/>
      <c r="T24" s="1862"/>
      <c r="U24" s="1862"/>
      <c r="V24" s="1862"/>
      <c r="W24" s="1862"/>
      <c r="X24" s="1862"/>
      <c r="Y24" s="1862"/>
      <c r="Z24" s="1862"/>
      <c r="AA24" s="1862"/>
      <c r="AB24" s="1862"/>
      <c r="AC24" s="1862"/>
    </row>
    <row r="25" spans="2:29" ht="24.75" customHeight="1">
      <c r="B25" s="1863"/>
      <c r="C25" s="1863"/>
      <c r="D25" s="1863"/>
      <c r="E25" s="1863"/>
      <c r="F25" s="1863"/>
      <c r="G25" s="1863"/>
      <c r="H25" s="1863"/>
      <c r="I25" s="1863"/>
      <c r="J25" s="1863"/>
      <c r="K25" s="1863"/>
      <c r="L25" s="1863"/>
      <c r="M25" s="1863"/>
      <c r="N25" s="1863"/>
      <c r="O25" s="1863"/>
      <c r="P25" s="1863"/>
      <c r="Q25" s="1863"/>
      <c r="R25" s="1863"/>
      <c r="S25" s="1863"/>
      <c r="T25" s="1863"/>
      <c r="U25" s="1863"/>
      <c r="V25" s="1863"/>
      <c r="W25" s="1863"/>
      <c r="X25" s="1863"/>
      <c r="Y25" s="1863"/>
      <c r="Z25" s="1863"/>
      <c r="AA25" s="1863"/>
      <c r="AB25" s="1863"/>
      <c r="AC25" s="1863"/>
    </row>
    <row r="26" spans="2:29" ht="24.75" customHeight="1">
      <c r="B26" s="1862"/>
      <c r="C26" s="1862"/>
      <c r="D26" s="1862"/>
      <c r="E26" s="1862"/>
      <c r="F26" s="1862"/>
      <c r="G26" s="1862"/>
      <c r="H26" s="1862"/>
      <c r="I26" s="1862"/>
      <c r="J26" s="1862"/>
      <c r="K26" s="1862"/>
      <c r="L26" s="1862"/>
      <c r="M26" s="1862"/>
      <c r="N26" s="1862"/>
      <c r="O26" s="1862"/>
      <c r="P26" s="1862"/>
      <c r="Q26" s="1862"/>
      <c r="R26" s="1862"/>
      <c r="S26" s="1862"/>
      <c r="T26" s="1862"/>
      <c r="U26" s="1862"/>
      <c r="V26" s="1862"/>
      <c r="W26" s="1862"/>
      <c r="X26" s="1862"/>
      <c r="Y26" s="1862"/>
      <c r="Z26" s="1862"/>
      <c r="AA26" s="1862"/>
      <c r="AB26" s="1862"/>
      <c r="AC26" s="1862"/>
    </row>
    <row r="27" spans="2:29" ht="24.75" customHeight="1">
      <c r="B27" s="1862"/>
      <c r="C27" s="1862"/>
      <c r="D27" s="1862"/>
      <c r="E27" s="1862"/>
      <c r="F27" s="1862"/>
      <c r="G27" s="1862"/>
      <c r="H27" s="1862"/>
      <c r="I27" s="1862"/>
      <c r="J27" s="1862"/>
      <c r="K27" s="1862"/>
      <c r="L27" s="1862"/>
      <c r="M27" s="1862"/>
      <c r="N27" s="1862"/>
      <c r="O27" s="1862"/>
      <c r="P27" s="1862"/>
      <c r="Q27" s="1862"/>
      <c r="R27" s="1862"/>
      <c r="S27" s="1862"/>
      <c r="T27" s="1862"/>
      <c r="U27" s="1862"/>
      <c r="V27" s="1862"/>
      <c r="W27" s="1862"/>
      <c r="X27" s="1862"/>
      <c r="Y27" s="1862"/>
      <c r="Z27" s="1862"/>
      <c r="AA27" s="1862"/>
      <c r="AB27" s="1862"/>
      <c r="AC27" s="1862"/>
    </row>
    <row r="28" spans="2:29" ht="24.75" customHeight="1">
      <c r="B28" s="1863"/>
      <c r="C28" s="1863"/>
      <c r="D28" s="1863"/>
      <c r="E28" s="1863"/>
      <c r="F28" s="1863"/>
      <c r="G28" s="1863"/>
      <c r="H28" s="1863"/>
      <c r="I28" s="1863"/>
      <c r="J28" s="1863"/>
      <c r="K28" s="1863"/>
      <c r="L28" s="1863"/>
      <c r="M28" s="1863"/>
      <c r="N28" s="1863"/>
      <c r="O28" s="1863"/>
      <c r="P28" s="1863"/>
      <c r="Q28" s="1863"/>
      <c r="R28" s="1863"/>
      <c r="S28" s="1863"/>
      <c r="T28" s="1863"/>
      <c r="U28" s="1863"/>
      <c r="V28" s="1863"/>
      <c r="W28" s="1863"/>
      <c r="X28" s="1863"/>
      <c r="Y28" s="1863"/>
      <c r="Z28" s="1863"/>
      <c r="AA28" s="1863"/>
      <c r="AB28" s="1863"/>
      <c r="AC28" s="1863"/>
    </row>
    <row r="29" spans="2:29" ht="24.75" customHeight="1">
      <c r="B29" s="1862"/>
      <c r="C29" s="1862"/>
      <c r="D29" s="1862"/>
      <c r="E29" s="1862"/>
      <c r="F29" s="1862"/>
      <c r="G29" s="1862"/>
      <c r="H29" s="1862"/>
      <c r="I29" s="1862"/>
      <c r="J29" s="1862"/>
      <c r="K29" s="1862"/>
      <c r="L29" s="1862"/>
      <c r="M29" s="1862"/>
      <c r="N29" s="1862"/>
      <c r="O29" s="1862"/>
      <c r="P29" s="1862"/>
      <c r="Q29" s="1862"/>
      <c r="R29" s="1862"/>
      <c r="S29" s="1862"/>
      <c r="T29" s="1862"/>
      <c r="U29" s="1862"/>
      <c r="V29" s="1862"/>
      <c r="W29" s="1862"/>
      <c r="X29" s="1862"/>
      <c r="Y29" s="1862"/>
      <c r="Z29" s="1862"/>
      <c r="AA29" s="1862"/>
      <c r="AB29" s="1862"/>
      <c r="AC29" s="1862"/>
    </row>
    <row r="30" spans="2:29" ht="24.75" customHeight="1">
      <c r="B30" s="1862"/>
      <c r="C30" s="1862"/>
      <c r="D30" s="1862"/>
      <c r="E30" s="1862"/>
      <c r="F30" s="1862"/>
      <c r="G30" s="1862"/>
      <c r="H30" s="1862"/>
      <c r="I30" s="1862"/>
      <c r="J30" s="1862"/>
      <c r="K30" s="1862"/>
      <c r="L30" s="1862"/>
      <c r="M30" s="1862"/>
      <c r="N30" s="1862"/>
      <c r="O30" s="1862"/>
      <c r="P30" s="1862"/>
      <c r="Q30" s="1862"/>
      <c r="R30" s="1862"/>
      <c r="S30" s="1862"/>
      <c r="T30" s="1862"/>
      <c r="U30" s="1862"/>
      <c r="V30" s="1862"/>
      <c r="W30" s="1862"/>
      <c r="X30" s="1862"/>
      <c r="Y30" s="1862"/>
      <c r="Z30" s="1862"/>
      <c r="AA30" s="1862"/>
      <c r="AB30" s="1862"/>
      <c r="AC30" s="1862"/>
    </row>
    <row r="31" spans="2:29" ht="24.75" customHeight="1">
      <c r="B31" s="1863"/>
      <c r="C31" s="1863"/>
      <c r="D31" s="1863"/>
      <c r="E31" s="1863"/>
      <c r="F31" s="1863"/>
      <c r="G31" s="1863"/>
      <c r="H31" s="1863"/>
      <c r="I31" s="1863"/>
      <c r="J31" s="1863"/>
      <c r="K31" s="1863"/>
      <c r="L31" s="1863"/>
      <c r="M31" s="1863"/>
      <c r="N31" s="1863"/>
      <c r="O31" s="1863"/>
      <c r="P31" s="1863"/>
      <c r="Q31" s="1863"/>
      <c r="R31" s="1863"/>
      <c r="S31" s="1863"/>
      <c r="T31" s="1863"/>
      <c r="U31" s="1863"/>
      <c r="V31" s="1863"/>
      <c r="W31" s="1863"/>
      <c r="X31" s="1863"/>
      <c r="Y31" s="1863"/>
      <c r="Z31" s="1863"/>
      <c r="AA31" s="1863"/>
      <c r="AB31" s="1863"/>
      <c r="AC31" s="1863"/>
    </row>
    <row r="32" spans="2:29" ht="24.75" customHeight="1">
      <c r="B32" s="1862"/>
      <c r="C32" s="1862"/>
      <c r="D32" s="1862"/>
      <c r="E32" s="1862"/>
      <c r="F32" s="1862"/>
      <c r="G32" s="1862"/>
      <c r="H32" s="1862"/>
      <c r="I32" s="1862"/>
      <c r="J32" s="1862"/>
      <c r="K32" s="1862"/>
      <c r="L32" s="1862"/>
      <c r="M32" s="1862"/>
      <c r="N32" s="1862"/>
      <c r="O32" s="1862"/>
      <c r="P32" s="1862"/>
      <c r="Q32" s="1862"/>
      <c r="R32" s="1862"/>
      <c r="S32" s="1862"/>
      <c r="T32" s="1862"/>
      <c r="U32" s="1862"/>
      <c r="V32" s="1862"/>
      <c r="W32" s="1862"/>
      <c r="X32" s="1862"/>
      <c r="Y32" s="1862"/>
      <c r="Z32" s="1862"/>
      <c r="AA32" s="1862"/>
      <c r="AB32" s="1862"/>
      <c r="AC32" s="1862"/>
    </row>
    <row r="33" spans="2:29" ht="24.75" customHeight="1">
      <c r="B33" s="1862"/>
      <c r="C33" s="1862"/>
      <c r="D33" s="1862"/>
      <c r="E33" s="1862"/>
      <c r="F33" s="1862"/>
      <c r="G33" s="1862"/>
      <c r="H33" s="1862"/>
      <c r="I33" s="1862"/>
      <c r="J33" s="1862"/>
      <c r="K33" s="1862"/>
      <c r="L33" s="1862"/>
      <c r="M33" s="1862"/>
      <c r="N33" s="1862"/>
      <c r="O33" s="1862"/>
      <c r="P33" s="1862"/>
      <c r="Q33" s="1862"/>
      <c r="R33" s="1862"/>
      <c r="S33" s="1862"/>
      <c r="T33" s="1862"/>
      <c r="U33" s="1862"/>
      <c r="V33" s="1862"/>
      <c r="W33" s="1862"/>
      <c r="X33" s="1862"/>
      <c r="Y33" s="1862"/>
      <c r="Z33" s="1862"/>
      <c r="AA33" s="1862"/>
      <c r="AB33" s="1862"/>
      <c r="AC33" s="1862"/>
    </row>
    <row r="34" spans="2:32" ht="24.75" customHeight="1">
      <c r="B34" s="1863"/>
      <c r="C34" s="1863"/>
      <c r="D34" s="1863"/>
      <c r="E34" s="1863"/>
      <c r="F34" s="1863"/>
      <c r="G34" s="1863"/>
      <c r="H34" s="1863"/>
      <c r="I34" s="1863"/>
      <c r="J34" s="1863"/>
      <c r="K34" s="1863"/>
      <c r="L34" s="1863"/>
      <c r="M34" s="1863"/>
      <c r="N34" s="1863"/>
      <c r="O34" s="1863"/>
      <c r="P34" s="1863"/>
      <c r="Q34" s="1863"/>
      <c r="R34" s="1863"/>
      <c r="S34" s="1863"/>
      <c r="T34" s="1863"/>
      <c r="U34" s="1863"/>
      <c r="V34" s="1863"/>
      <c r="W34" s="1863"/>
      <c r="X34" s="1863"/>
      <c r="Y34" s="1863"/>
      <c r="Z34" s="1863"/>
      <c r="AA34" s="1863"/>
      <c r="AB34" s="1863"/>
      <c r="AC34" s="1863"/>
      <c r="AD34" s="254"/>
      <c r="AE34" s="254"/>
      <c r="AF34" s="254"/>
    </row>
    <row r="35" spans="2:32" ht="24.75" customHeight="1">
      <c r="B35" s="1862"/>
      <c r="C35" s="1862"/>
      <c r="D35" s="1862"/>
      <c r="E35" s="1862"/>
      <c r="F35" s="1862"/>
      <c r="G35" s="1862"/>
      <c r="H35" s="1862"/>
      <c r="I35" s="1862"/>
      <c r="J35" s="1862"/>
      <c r="K35" s="1862"/>
      <c r="L35" s="1862"/>
      <c r="M35" s="1862"/>
      <c r="N35" s="1862"/>
      <c r="O35" s="1862"/>
      <c r="P35" s="1862"/>
      <c r="Q35" s="1862"/>
      <c r="R35" s="1862"/>
      <c r="S35" s="1862"/>
      <c r="T35" s="1862"/>
      <c r="U35" s="1862"/>
      <c r="V35" s="1862"/>
      <c r="W35" s="1862"/>
      <c r="X35" s="1862"/>
      <c r="Y35" s="1862"/>
      <c r="Z35" s="1862"/>
      <c r="AA35" s="1862"/>
      <c r="AB35" s="1862"/>
      <c r="AC35" s="1862"/>
      <c r="AD35" s="254"/>
      <c r="AE35" s="254"/>
      <c r="AF35" s="254"/>
    </row>
    <row r="36" spans="2:32" ht="24.75" customHeight="1">
      <c r="B36" s="1862"/>
      <c r="C36" s="1862"/>
      <c r="D36" s="1862"/>
      <c r="E36" s="1862"/>
      <c r="F36" s="1862"/>
      <c r="G36" s="1862"/>
      <c r="H36" s="1862"/>
      <c r="I36" s="1862"/>
      <c r="J36" s="1862"/>
      <c r="K36" s="1862"/>
      <c r="L36" s="1862"/>
      <c r="M36" s="1862"/>
      <c r="N36" s="1862"/>
      <c r="O36" s="1862"/>
      <c r="P36" s="1862"/>
      <c r="Q36" s="1862"/>
      <c r="R36" s="1862"/>
      <c r="S36" s="1862"/>
      <c r="T36" s="1862"/>
      <c r="U36" s="1862"/>
      <c r="V36" s="1862"/>
      <c r="W36" s="1862"/>
      <c r="X36" s="1862"/>
      <c r="Y36" s="1862"/>
      <c r="Z36" s="1862"/>
      <c r="AA36" s="1862"/>
      <c r="AB36" s="1862"/>
      <c r="AC36" s="1862"/>
      <c r="AD36" s="254"/>
      <c r="AE36" s="254"/>
      <c r="AF36" s="254"/>
    </row>
    <row r="37" spans="2:32" ht="4.5" customHeight="1">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row>
    <row r="38" s="255" customFormat="1" ht="24.75" customHeight="1">
      <c r="B38" s="255" t="s">
        <v>41</v>
      </c>
    </row>
    <row r="39" spans="4:13" s="255" customFormat="1" ht="24.75" customHeight="1">
      <c r="D39" s="1860"/>
      <c r="E39" s="1860"/>
      <c r="F39" s="1860"/>
      <c r="G39" s="255" t="s">
        <v>20</v>
      </c>
      <c r="H39" s="1860"/>
      <c r="I39" s="1860"/>
      <c r="J39" s="255" t="s">
        <v>42</v>
      </c>
      <c r="K39" s="1860"/>
      <c r="L39" s="1860"/>
      <c r="M39" s="255" t="s">
        <v>22</v>
      </c>
    </row>
    <row r="40" spans="15:29" s="255" customFormat="1" ht="24.75" customHeight="1">
      <c r="O40" s="1858" t="s">
        <v>44</v>
      </c>
      <c r="P40" s="1858"/>
      <c r="Q40" s="1858"/>
      <c r="R40" s="1860"/>
      <c r="S40" s="1860"/>
      <c r="T40" s="1860"/>
      <c r="U40" s="1860"/>
      <c r="V40" s="1860"/>
      <c r="W40" s="1860"/>
      <c r="X40" s="1860"/>
      <c r="Y40" s="1860"/>
      <c r="Z40" s="1860"/>
      <c r="AA40" s="1860"/>
      <c r="AB40" s="1860"/>
      <c r="AC40" s="1860"/>
    </row>
    <row r="41" spans="2:32" ht="24.75" customHeight="1">
      <c r="B41" s="254" t="s">
        <v>45</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row>
    <row r="42" spans="2:32" ht="19.5" customHeight="1">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row>
    <row r="43" spans="2:32" ht="19.5" customHeight="1">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row>
    <row r="44" spans="2:32" ht="19.5" customHeight="1">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row>
    <row r="45" spans="2:32" ht="19.5" customHeight="1">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row>
    <row r="46" spans="2:32" ht="19.5" customHeight="1">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row>
    <row r="47" spans="2:32" ht="19.5" customHeight="1">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row>
    <row r="48" spans="2:32" ht="19.5" customHeight="1">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row>
    <row r="49" spans="2:32" ht="19.5" customHeight="1">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row>
    <row r="50" spans="2:32" ht="19.5" customHeight="1">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row>
    <row r="51" spans="2:32" ht="19.5" customHeight="1">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row>
    <row r="52" spans="2:32" ht="19.5" customHeight="1">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row>
    <row r="53" spans="2:32" ht="19.5" customHeight="1">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row>
    <row r="54" spans="2:32" ht="19.5" customHeight="1">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row>
    <row r="55" spans="2:32" ht="19.5" customHeight="1">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row>
    <row r="56" spans="2:32" ht="19.5" customHeight="1">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row>
    <row r="57" spans="2:32" ht="19.5" customHeight="1">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row>
    <row r="58" spans="2:32" ht="19.5" customHeight="1">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row>
    <row r="59" spans="2:32" ht="19.5" customHeight="1">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row>
    <row r="60" spans="2:32" ht="19.5" customHeight="1">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row>
    <row r="61" spans="2:32" ht="19.5" customHeight="1">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row>
    <row r="62" spans="2:32" ht="19.5" customHeight="1">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row>
    <row r="63" spans="2:32" ht="19.5" customHeight="1">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row>
    <row r="64" spans="2:32" ht="19.5" customHeight="1">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row>
    <row r="65" spans="2:32" ht="19.5" customHeight="1">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row>
    <row r="66" spans="2:32" ht="19.5" customHeight="1">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row>
    <row r="67" spans="2:32" ht="19.5" customHeight="1">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row>
    <row r="68" spans="2:32" ht="19.5" customHeight="1">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row>
    <row r="69" spans="2:32" ht="19.5" customHeight="1">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row>
    <row r="70" spans="2:32" ht="19.5" customHeight="1">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row>
    <row r="71" spans="2:32" ht="19.5" customHeight="1">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row>
    <row r="72" spans="2:32" ht="13.5">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row>
    <row r="73" spans="2:32" ht="13.5">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row>
    <row r="74" spans="2:32" ht="10.5" customHeight="1">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row>
    <row r="75" spans="2:32" ht="13.5">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row>
    <row r="76" spans="2:32" ht="13.5">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row>
    <row r="77" spans="2:32" ht="13.5">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row>
    <row r="78" spans="2:32" ht="13.5">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row>
    <row r="79" spans="2:32" ht="13.5">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row>
    <row r="80" spans="2:32" ht="13.5">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row>
    <row r="81" spans="2:32" ht="13.5">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row>
    <row r="82" spans="2:32" ht="13.5">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row>
    <row r="83" spans="2:32" ht="13.5">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row>
    <row r="84" spans="2:32" ht="13.5">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row>
    <row r="85" spans="2:32" ht="13.5">
      <c r="B85" s="254"/>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row>
    <row r="86" spans="2:32" ht="13.5">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row>
    <row r="87" spans="2:32" ht="13.5">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row>
    <row r="88" spans="2:32" ht="13.5">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row>
    <row r="89" spans="2:32" ht="13.5">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row>
    <row r="90" spans="2:32" ht="13.5">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row>
    <row r="91" spans="2:32" ht="13.5">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row>
    <row r="92" spans="2:32" ht="13.5">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row>
    <row r="93" spans="2:32" ht="13.5">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row>
    <row r="94" spans="2:32" ht="13.5">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row>
    <row r="95" spans="2:32" ht="13.5">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row>
    <row r="96" spans="2:32" ht="13.5">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row>
    <row r="97" spans="2:32" ht="13.5">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row>
    <row r="98" spans="2:32" ht="13.5">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row>
    <row r="99" spans="2:32" ht="13.5">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row>
    <row r="100" spans="2:32" ht="13.5">
      <c r="B100" s="254"/>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row>
    <row r="101" spans="2:32" ht="13.5">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row>
    <row r="102" spans="2:32" ht="13.5">
      <c r="B102" s="254"/>
      <c r="C102" s="254"/>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row>
    <row r="103" spans="2:32" ht="13.5">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row>
    <row r="104" spans="2:32" ht="13.5">
      <c r="B104" s="254"/>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row>
    <row r="105" spans="2:32" ht="13.5">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row>
    <row r="106" spans="2:32" ht="13.5">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row>
    <row r="107" spans="2:32" ht="13.5">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row>
    <row r="108" spans="2:32" ht="13.5">
      <c r="B108" s="254"/>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row>
    <row r="109" spans="2:32" ht="13.5">
      <c r="B109" s="254"/>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row>
    <row r="110" spans="2:32" ht="13.5">
      <c r="B110" s="254"/>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row>
    <row r="111" spans="2:32" ht="13.5">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row>
    <row r="112" spans="2:32" ht="13.5">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row>
    <row r="113" spans="2:32" ht="13.5">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row>
    <row r="114" spans="2:32" ht="13.5">
      <c r="B114" s="254"/>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row>
    <row r="115" spans="2:32" ht="13.5">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row>
    <row r="116" spans="2:32" ht="13.5">
      <c r="B116" s="254"/>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row>
    <row r="117" spans="2:32" ht="13.5">
      <c r="B117" s="254"/>
      <c r="C117" s="254"/>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row>
    <row r="118" spans="2:32" ht="13.5">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row>
    <row r="119" spans="2:32" ht="13.5">
      <c r="B119" s="254"/>
      <c r="C119" s="254"/>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row>
    <row r="120" spans="2:32" ht="13.5">
      <c r="B120" s="254"/>
      <c r="C120" s="254"/>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row>
    <row r="121" spans="2:32" ht="13.5">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row>
    <row r="122" spans="2:32" ht="13.5">
      <c r="B122" s="254"/>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row>
    <row r="123" spans="2:32" ht="13.5">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row>
    <row r="124" spans="2:32" ht="13.5">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row>
    <row r="125" spans="2:32" ht="13.5">
      <c r="B125" s="254"/>
      <c r="C125" s="254"/>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row>
    <row r="126" spans="2:32" ht="13.5">
      <c r="B126" s="254"/>
      <c r="C126" s="254"/>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row>
    <row r="127" spans="2:32" ht="13.5">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row>
    <row r="128" spans="2:32" ht="13.5">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row>
    <row r="129" spans="2:32" ht="13.5">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row>
    <row r="130" spans="2:32" ht="13.5">
      <c r="B130" s="254"/>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row>
    <row r="131" spans="2:32" ht="13.5">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row>
    <row r="132" spans="2:32" ht="13.5">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row>
    <row r="133" spans="2:32" ht="13.5">
      <c r="B133" s="254"/>
      <c r="C133" s="254"/>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row>
    <row r="134" spans="2:32" ht="13.5">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row>
    <row r="135" spans="2:32" ht="13.5">
      <c r="B135" s="254"/>
      <c r="C135" s="254"/>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row>
    <row r="136" spans="2:32" ht="13.5">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row>
    <row r="137" spans="2:32" ht="13.5">
      <c r="B137" s="254"/>
      <c r="C137" s="254"/>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row>
    <row r="138" spans="2:32" ht="13.5">
      <c r="B138" s="254"/>
      <c r="C138" s="254"/>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row>
    <row r="139" spans="2:32" ht="13.5">
      <c r="B139" s="254"/>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row>
    <row r="140" spans="2:32" ht="13.5">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row>
    <row r="141" spans="2:32" ht="13.5">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row>
    <row r="142" spans="2:32" ht="13.5">
      <c r="B142" s="254"/>
      <c r="C142" s="254"/>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row>
    <row r="143" spans="2:32" ht="13.5">
      <c r="B143" s="254"/>
      <c r="C143" s="254"/>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row>
    <row r="144" spans="2:32" ht="13.5">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row>
    <row r="145" spans="2:32" ht="13.5">
      <c r="B145" s="254"/>
      <c r="C145" s="254"/>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row>
    <row r="146" spans="2:32" ht="13.5">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row>
    <row r="147" spans="2:32" ht="13.5">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row>
    <row r="148" spans="2:32" ht="13.5">
      <c r="B148" s="254"/>
      <c r="C148" s="254"/>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row>
    <row r="149" spans="2:32" ht="13.5">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row>
    <row r="150" spans="2:32" ht="13.5">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row>
    <row r="151" spans="2:32" ht="13.5">
      <c r="B151" s="254"/>
      <c r="C151" s="254"/>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row>
    <row r="152" spans="2:32" ht="13.5">
      <c r="B152" s="254"/>
      <c r="C152" s="254"/>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row>
    <row r="153" spans="2:32" ht="13.5">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row>
    <row r="154" spans="2:32" ht="13.5">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row>
    <row r="155" spans="2:32" ht="13.5">
      <c r="B155" s="254"/>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row>
    <row r="156" spans="2:32" ht="13.5">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row>
    <row r="157" spans="2:32" ht="13.5">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row>
    <row r="158" spans="2:32" ht="13.5">
      <c r="B158" s="254"/>
      <c r="C158" s="254"/>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row>
    <row r="159" spans="2:32" ht="13.5">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row>
    <row r="160" spans="2:32" ht="13.5">
      <c r="B160" s="254"/>
      <c r="C160" s="254"/>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row>
    <row r="161" spans="2:32" ht="13.5">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row>
    <row r="162" spans="2:32" ht="13.5">
      <c r="B162" s="254"/>
      <c r="C162" s="254"/>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row>
    <row r="163" spans="2:32" ht="13.5">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row>
    <row r="164" spans="2:32" ht="13.5">
      <c r="B164" s="254"/>
      <c r="C164" s="254"/>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row>
    <row r="165" spans="2:32" ht="13.5">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row>
    <row r="166" spans="2:32" ht="13.5">
      <c r="B166" s="254"/>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row>
    <row r="167" spans="2:32" ht="13.5">
      <c r="B167" s="254"/>
      <c r="C167" s="254"/>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row>
    <row r="168" spans="2:32" ht="13.5">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row>
    <row r="169" spans="2:32" ht="13.5">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row>
    <row r="170" spans="2:32" ht="13.5">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row>
    <row r="171" spans="2:32" ht="13.5">
      <c r="B171" s="254"/>
      <c r="C171" s="254"/>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row>
    <row r="172" spans="2:32" ht="13.5">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row>
    <row r="173" spans="2:32" ht="13.5">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row>
    <row r="174" spans="2:32" ht="13.5">
      <c r="B174" s="254"/>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row>
    <row r="175" spans="2:32" ht="13.5">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row>
    <row r="176" spans="2:32" ht="13.5">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row>
    <row r="177" spans="2:32" ht="13.5">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row>
    <row r="178" spans="2:32" ht="13.5">
      <c r="B178" s="254"/>
      <c r="C178" s="254"/>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row>
    <row r="179" spans="2:32" ht="13.5">
      <c r="B179" s="254"/>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row>
    <row r="180" spans="2:32" ht="13.5">
      <c r="B180" s="254"/>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row>
    <row r="181" spans="2:32" ht="13.5">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row>
    <row r="182" spans="2:32" ht="13.5">
      <c r="B182" s="254"/>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row>
    <row r="183" spans="2:32" ht="13.5">
      <c r="B183" s="254"/>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row>
    <row r="184" spans="2:32" ht="13.5">
      <c r="B184" s="254"/>
      <c r="C184" s="254"/>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row>
    <row r="185" spans="2:32" ht="13.5">
      <c r="B185" s="254"/>
      <c r="C185" s="254"/>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row>
    <row r="186" spans="2:32" ht="13.5">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row>
    <row r="187" spans="2:32" ht="13.5">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row>
    <row r="188" spans="2:32" ht="13.5">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row>
    <row r="189" spans="2:32" ht="13.5">
      <c r="B189" s="254"/>
      <c r="C189" s="254"/>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row>
  </sheetData>
  <sheetProtection password="CFA6" sheet="1" objects="1" scenarios="1"/>
  <mergeCells count="49">
    <mergeCell ref="B1:H1"/>
    <mergeCell ref="R40:AC40"/>
    <mergeCell ref="B2:AC2"/>
    <mergeCell ref="B31:AC31"/>
    <mergeCell ref="B32:AC32"/>
    <mergeCell ref="E4:AC4"/>
    <mergeCell ref="E5:J5"/>
    <mergeCell ref="M5:N5"/>
    <mergeCell ref="O5:T5"/>
    <mergeCell ref="F6:O6"/>
    <mergeCell ref="T6:AC6"/>
    <mergeCell ref="B4:D4"/>
    <mergeCell ref="B5:D5"/>
    <mergeCell ref="B6:D6"/>
    <mergeCell ref="B7:D7"/>
    <mergeCell ref="B26:AC26"/>
    <mergeCell ref="B22:AC22"/>
    <mergeCell ref="B15:AC15"/>
    <mergeCell ref="B25:AC25"/>
    <mergeCell ref="B21:AC21"/>
    <mergeCell ref="B36:AC36"/>
    <mergeCell ref="D39:F39"/>
    <mergeCell ref="B34:AC34"/>
    <mergeCell ref="B27:AC27"/>
    <mergeCell ref="B28:AC28"/>
    <mergeCell ref="B17:AC17"/>
    <mergeCell ref="B29:AC29"/>
    <mergeCell ref="B30:AC30"/>
    <mergeCell ref="B23:AC23"/>
    <mergeCell ref="B24:AC24"/>
    <mergeCell ref="O40:Q40"/>
    <mergeCell ref="B33:AC33"/>
    <mergeCell ref="H39:I39"/>
    <mergeCell ref="K39:L39"/>
    <mergeCell ref="B35:AC35"/>
    <mergeCell ref="AL5:AM5"/>
    <mergeCell ref="AH5:AK5"/>
    <mergeCell ref="B18:AC18"/>
    <mergeCell ref="B19:AC19"/>
    <mergeCell ref="B20:AC20"/>
    <mergeCell ref="B14:AC14"/>
    <mergeCell ref="B12:AC12"/>
    <mergeCell ref="B13:AC13"/>
    <mergeCell ref="B16:AC16"/>
    <mergeCell ref="E7:G7"/>
    <mergeCell ref="I7:J7"/>
    <mergeCell ref="L7:M7"/>
    <mergeCell ref="B10:AC10"/>
    <mergeCell ref="B11:AC11"/>
  </mergeCells>
  <hyperlinks>
    <hyperlink ref="B1" location="目次!A1" display="トップページへ戻る"/>
    <hyperlink ref="B1:H1" location="トップページ!A27" display="トップページへ戻る"/>
  </hyperlinks>
  <printOptions horizontalCentered="1" verticalCentered="1"/>
  <pageMargins left="0.6299212598425197" right="0.6299212598425197" top="0.6299212598425197" bottom="0.6299212598425197" header="0.4330708661417323" footer="0.4330708661417323"/>
  <pageSetup fitToHeight="1" fitToWidth="1" horizontalDpi="300" verticalDpi="300" orientation="portrait" paperSize="9" scale="84"/>
  <headerFooter alignWithMargins="0">
    <oddHeader>&amp;L&amp;"HGｺﾞｼｯｸM,ﾒﾃﾞｨｳﾑ"（様式　９）&amp;R&amp;"HGｺﾞｼｯｸM,ﾒﾃﾞｨｳﾑ"【&amp;A】</oddHeader>
  </headerFooter>
</worksheet>
</file>

<file path=xl/worksheets/sheet13.xml><?xml version="1.0" encoding="utf-8"?>
<worksheet xmlns="http://schemas.openxmlformats.org/spreadsheetml/2006/main" xmlns:r="http://schemas.openxmlformats.org/officeDocument/2006/relationships">
  <sheetPr codeName="Sheet11">
    <tabColor indexed="8"/>
    <pageSetUpPr fitToPage="1"/>
  </sheetPr>
  <dimension ref="A1:AZ160"/>
  <sheetViews>
    <sheetView showGridLines="0" showZeros="0" showOutlineSymbols="0" zoomScalePageLayoutView="0" workbookViewId="0" topLeftCell="A1">
      <selection activeCell="F9" sqref="F9"/>
    </sheetView>
  </sheetViews>
  <sheetFormatPr defaultColWidth="9.00390625" defaultRowHeight="13.5"/>
  <cols>
    <col min="1" max="1" width="5.625" style="1" customWidth="1"/>
    <col min="2" max="2" width="4.125" style="1" customWidth="1"/>
    <col min="3" max="3" width="16.875" style="3" customWidth="1"/>
    <col min="4" max="4" width="16.125" style="3" customWidth="1"/>
    <col min="5" max="5" width="8.125" style="3" customWidth="1"/>
    <col min="6" max="6" width="17.50390625" style="1" customWidth="1"/>
    <col min="7" max="7" width="18.625" style="2" customWidth="1"/>
    <col min="8" max="8" width="9.125" style="1" customWidth="1"/>
    <col min="9" max="9" width="17.375" style="1" customWidth="1"/>
    <col min="10" max="10" width="18.375" style="1" customWidth="1"/>
    <col min="11" max="11" width="16.625" style="1" customWidth="1"/>
    <col min="12" max="14" width="8.625" style="5" customWidth="1"/>
    <col min="15" max="15" width="7.125" style="1" customWidth="1"/>
    <col min="16" max="17" width="16.125" style="1" bestFit="1" customWidth="1"/>
    <col min="18" max="29" width="9.00390625" style="1" customWidth="1"/>
    <col min="30" max="30" width="10.50390625" style="1" bestFit="1" customWidth="1"/>
    <col min="31" max="36" width="10.625" style="1" customWidth="1"/>
    <col min="37" max="16384" width="9.00390625" style="1" customWidth="1"/>
  </cols>
  <sheetData>
    <row r="1" spans="1:52" ht="51" customHeight="1" thickBot="1">
      <c r="A1" s="1866" t="s">
        <v>1145</v>
      </c>
      <c r="B1" s="589"/>
      <c r="C1" s="590" t="s">
        <v>598</v>
      </c>
      <c r="D1" s="590"/>
      <c r="E1" s="590"/>
      <c r="F1" s="590"/>
      <c r="G1" s="591" t="s">
        <v>1122</v>
      </c>
      <c r="H1" s="590">
        <f>IF(トップページ!$S$9&lt;&gt;0,トップページ!$S$9,"")</f>
      </c>
      <c r="I1" s="592"/>
      <c r="J1" s="590"/>
      <c r="K1" s="590"/>
      <c r="L1" s="593"/>
      <c r="M1" s="593"/>
      <c r="N1" s="594"/>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row>
    <row r="2" spans="1:52" ht="121.5" customHeight="1" thickTop="1">
      <c r="A2" s="1866"/>
      <c r="B2" s="595" t="s">
        <v>121</v>
      </c>
      <c r="C2" s="301" t="s">
        <v>122</v>
      </c>
      <c r="D2" s="28" t="s">
        <v>1091</v>
      </c>
      <c r="E2" s="599" t="s">
        <v>58</v>
      </c>
      <c r="F2" s="600" t="s">
        <v>1092</v>
      </c>
      <c r="G2" s="599" t="s">
        <v>120</v>
      </c>
      <c r="H2" s="599" t="s">
        <v>64</v>
      </c>
      <c r="I2" s="599" t="s">
        <v>911</v>
      </c>
      <c r="J2" s="599" t="s">
        <v>912</v>
      </c>
      <c r="K2" s="599" t="s">
        <v>65</v>
      </c>
      <c r="L2" s="599" t="s">
        <v>1093</v>
      </c>
      <c r="M2" s="599" t="s">
        <v>1094</v>
      </c>
      <c r="N2" s="597" t="s">
        <v>603</v>
      </c>
      <c r="O2" s="583"/>
      <c r="P2" s="583"/>
      <c r="Q2" s="583"/>
      <c r="R2" s="583"/>
      <c r="S2" s="583"/>
      <c r="T2" s="583"/>
      <c r="U2" s="583"/>
      <c r="V2" s="583"/>
      <c r="W2" s="583"/>
      <c r="X2" s="583"/>
      <c r="Y2" s="583"/>
      <c r="Z2" s="583"/>
      <c r="AA2" s="583"/>
      <c r="AB2" s="583"/>
      <c r="AC2" s="583"/>
      <c r="AD2" s="585" t="s">
        <v>87</v>
      </c>
      <c r="AE2" s="586" t="s">
        <v>107</v>
      </c>
      <c r="AF2" s="586" t="s">
        <v>750</v>
      </c>
      <c r="AG2" s="586" t="s">
        <v>103</v>
      </c>
      <c r="AH2" s="586" t="s">
        <v>1120</v>
      </c>
      <c r="AI2" s="586" t="s">
        <v>1121</v>
      </c>
      <c r="AJ2" s="586" t="s">
        <v>106</v>
      </c>
      <c r="AK2" s="583"/>
      <c r="AL2" s="583"/>
      <c r="AM2" s="583"/>
      <c r="AN2" s="583"/>
      <c r="AO2" s="583"/>
      <c r="AP2" s="583"/>
      <c r="AQ2" s="583"/>
      <c r="AR2" s="583"/>
      <c r="AS2" s="583"/>
      <c r="AT2" s="583"/>
      <c r="AU2" s="583"/>
      <c r="AV2" s="583"/>
      <c r="AW2" s="583"/>
      <c r="AX2" s="583"/>
      <c r="AY2" s="583"/>
      <c r="AZ2" s="583"/>
    </row>
    <row r="3" spans="1:52" s="7" customFormat="1" ht="25.5" customHeight="1" thickBot="1">
      <c r="A3" s="1866"/>
      <c r="B3" s="596">
        <v>0</v>
      </c>
      <c r="C3" s="88">
        <v>1</v>
      </c>
      <c r="D3" s="29">
        <v>2</v>
      </c>
      <c r="E3" s="601">
        <v>3</v>
      </c>
      <c r="F3" s="602">
        <v>4</v>
      </c>
      <c r="G3" s="603">
        <v>5</v>
      </c>
      <c r="H3" s="602">
        <v>6</v>
      </c>
      <c r="I3" s="602">
        <v>7</v>
      </c>
      <c r="J3" s="603">
        <v>8</v>
      </c>
      <c r="K3" s="603">
        <v>9</v>
      </c>
      <c r="L3" s="604">
        <v>10</v>
      </c>
      <c r="M3" s="604">
        <v>11</v>
      </c>
      <c r="N3" s="598">
        <v>12</v>
      </c>
      <c r="O3" s="583"/>
      <c r="P3" s="583"/>
      <c r="Q3" s="583"/>
      <c r="R3" s="583"/>
      <c r="S3" s="583"/>
      <c r="T3" s="583"/>
      <c r="U3" s="583"/>
      <c r="V3" s="584"/>
      <c r="W3" s="584"/>
      <c r="X3" s="584"/>
      <c r="Y3" s="584"/>
      <c r="Z3" s="584"/>
      <c r="AA3" s="584"/>
      <c r="AB3" s="584"/>
      <c r="AC3" s="584"/>
      <c r="AD3" s="694"/>
      <c r="AE3" s="695" t="s">
        <v>1144</v>
      </c>
      <c r="AF3" s="695" t="s">
        <v>1140</v>
      </c>
      <c r="AG3" s="695" t="s">
        <v>1139</v>
      </c>
      <c r="AH3" s="695"/>
      <c r="AI3" s="695" t="s">
        <v>1143</v>
      </c>
      <c r="AJ3" s="695" t="s">
        <v>1141</v>
      </c>
      <c r="AK3" s="584"/>
      <c r="AL3" s="584"/>
      <c r="AM3" s="584"/>
      <c r="AN3" s="584"/>
      <c r="AO3" s="584"/>
      <c r="AP3" s="584"/>
      <c r="AQ3" s="584"/>
      <c r="AR3" s="584"/>
      <c r="AS3" s="584"/>
      <c r="AT3" s="584"/>
      <c r="AU3" s="584"/>
      <c r="AV3" s="584"/>
      <c r="AW3" s="584"/>
      <c r="AX3" s="584"/>
      <c r="AY3" s="584"/>
      <c r="AZ3" s="584"/>
    </row>
    <row r="4" spans="1:52" s="678" customFormat="1" ht="15" customHeight="1" thickBot="1">
      <c r="A4" s="1865" t="s">
        <v>1137</v>
      </c>
      <c r="B4" s="669">
        <v>1</v>
      </c>
      <c r="C4" s="680"/>
      <c r="D4" s="670"/>
      <c r="E4" s="671"/>
      <c r="F4" s="672"/>
      <c r="G4" s="671"/>
      <c r="H4" s="671"/>
      <c r="I4" s="671"/>
      <c r="J4" s="673"/>
      <c r="K4" s="673"/>
      <c r="L4" s="674"/>
      <c r="M4" s="675"/>
      <c r="N4" s="681"/>
      <c r="O4" s="676"/>
      <c r="P4" s="676"/>
      <c r="Q4" s="676"/>
      <c r="R4" s="676"/>
      <c r="S4" s="676"/>
      <c r="T4" s="676"/>
      <c r="U4" s="676"/>
      <c r="V4" s="676"/>
      <c r="W4" s="676"/>
      <c r="X4" s="677"/>
      <c r="Y4" s="677"/>
      <c r="Z4" s="677"/>
      <c r="AA4" s="677"/>
      <c r="AB4" s="677"/>
      <c r="AC4" s="676"/>
      <c r="AD4" s="696">
        <f ca="1">TODAY()</f>
        <v>41391</v>
      </c>
      <c r="AE4" s="697">
        <f>IF($AD$16&lt;=3,$AD$6-1989,$AD$6-1988)</f>
        <v>25</v>
      </c>
      <c r="AF4" s="697">
        <f>IF($AD$16&lt;=3,$AD$6-1949,$AD$6-1948)</f>
        <v>65</v>
      </c>
      <c r="AG4" s="697">
        <f>IF($AD$16&lt;=3,$AD$6-1978,$AD$6-1977)</f>
        <v>36</v>
      </c>
      <c r="AH4" s="697">
        <f>IF($AD$16&gt;=4,$AD$6-2002,$AD$6-2003)</f>
        <v>11</v>
      </c>
      <c r="AI4" s="698">
        <f>$AD$6</f>
        <v>2013</v>
      </c>
      <c r="AJ4" s="697">
        <f>IF($AD$16&lt;=3,$AD$6-1922,$AD$6-1921)</f>
        <v>92</v>
      </c>
      <c r="AK4" s="676"/>
      <c r="AL4" s="676"/>
      <c r="AM4" s="676"/>
      <c r="AN4" s="676"/>
      <c r="AO4" s="676"/>
      <c r="AP4" s="676"/>
      <c r="AQ4" s="676"/>
      <c r="AR4" s="676"/>
      <c r="AS4" s="676"/>
      <c r="AT4" s="676"/>
      <c r="AU4" s="676"/>
      <c r="AV4" s="676"/>
      <c r="AW4" s="676"/>
      <c r="AX4" s="676"/>
      <c r="AY4" s="676"/>
      <c r="AZ4" s="676"/>
    </row>
    <row r="5" spans="1:52" s="678" customFormat="1" ht="15" customHeight="1">
      <c r="A5" s="1865"/>
      <c r="B5" s="679">
        <v>2</v>
      </c>
      <c r="C5" s="680"/>
      <c r="D5" s="670"/>
      <c r="E5" s="671"/>
      <c r="F5" s="672"/>
      <c r="G5" s="671"/>
      <c r="H5" s="671"/>
      <c r="I5" s="671"/>
      <c r="J5" s="673"/>
      <c r="K5" s="673"/>
      <c r="L5" s="674"/>
      <c r="M5" s="675"/>
      <c r="N5" s="681"/>
      <c r="O5" s="676"/>
      <c r="P5" s="676"/>
      <c r="Q5" s="676"/>
      <c r="R5" s="676"/>
      <c r="S5" s="676"/>
      <c r="T5" s="676"/>
      <c r="U5" s="676"/>
      <c r="V5" s="676"/>
      <c r="W5" s="676"/>
      <c r="X5" s="677"/>
      <c r="Y5" s="677"/>
      <c r="Z5" s="677"/>
      <c r="AA5" s="677"/>
      <c r="AB5" s="677"/>
      <c r="AC5" s="676"/>
      <c r="AD5" s="699" t="s">
        <v>88</v>
      </c>
      <c r="AE5" s="698"/>
      <c r="AF5" s="698"/>
      <c r="AG5" s="698"/>
      <c r="AH5" s="697">
        <f>$AH$4+2</f>
        <v>13</v>
      </c>
      <c r="AI5" s="700" t="s">
        <v>1142</v>
      </c>
      <c r="AJ5" s="698"/>
      <c r="AK5" s="676"/>
      <c r="AL5" s="676"/>
      <c r="AM5" s="676"/>
      <c r="AN5" s="676"/>
      <c r="AO5" s="676"/>
      <c r="AP5" s="676"/>
      <c r="AQ5" s="676"/>
      <c r="AR5" s="676"/>
      <c r="AS5" s="676"/>
      <c r="AT5" s="676"/>
      <c r="AU5" s="676"/>
      <c r="AV5" s="676"/>
      <c r="AW5" s="676"/>
      <c r="AX5" s="676"/>
      <c r="AY5" s="676"/>
      <c r="AZ5" s="676"/>
    </row>
    <row r="6" spans="1:52" s="678" customFormat="1" ht="15" customHeight="1" thickBot="1">
      <c r="A6" s="1865"/>
      <c r="B6" s="679">
        <v>3</v>
      </c>
      <c r="C6" s="680"/>
      <c r="D6" s="670"/>
      <c r="E6" s="671"/>
      <c r="F6" s="672"/>
      <c r="G6" s="671"/>
      <c r="H6" s="671"/>
      <c r="I6" s="671"/>
      <c r="J6" s="673"/>
      <c r="K6" s="673"/>
      <c r="L6" s="674"/>
      <c r="M6" s="675"/>
      <c r="N6" s="681"/>
      <c r="O6" s="676"/>
      <c r="P6" s="676"/>
      <c r="Q6" s="676"/>
      <c r="R6" s="676"/>
      <c r="S6" s="676"/>
      <c r="T6" s="676"/>
      <c r="U6" s="676"/>
      <c r="V6" s="676"/>
      <c r="W6" s="676"/>
      <c r="X6" s="677"/>
      <c r="Y6" s="677"/>
      <c r="Z6" s="677"/>
      <c r="AA6" s="677"/>
      <c r="AB6" s="677"/>
      <c r="AC6" s="676"/>
      <c r="AD6" s="701">
        <f>YEAR($AD$4)</f>
        <v>2013</v>
      </c>
      <c r="AE6" s="698"/>
      <c r="AF6" s="698"/>
      <c r="AG6" s="698"/>
      <c r="AH6" s="697" t="str">
        <f>RIGHT($AD$6,2)</f>
        <v>13</v>
      </c>
      <c r="AI6" s="698">
        <f>$AI$4-2002</f>
        <v>11</v>
      </c>
      <c r="AJ6" s="698"/>
      <c r="AK6" s="676"/>
      <c r="AL6" s="676"/>
      <c r="AM6" s="676"/>
      <c r="AN6" s="676"/>
      <c r="AO6" s="676"/>
      <c r="AP6" s="676"/>
      <c r="AQ6" s="676"/>
      <c r="AR6" s="676"/>
      <c r="AS6" s="676"/>
      <c r="AT6" s="676"/>
      <c r="AU6" s="676"/>
      <c r="AV6" s="676"/>
      <c r="AW6" s="676"/>
      <c r="AX6" s="676"/>
      <c r="AY6" s="676"/>
      <c r="AZ6" s="676"/>
    </row>
    <row r="7" spans="1:52" s="678" customFormat="1" ht="15" customHeight="1">
      <c r="A7" s="1865"/>
      <c r="B7" s="679">
        <v>4</v>
      </c>
      <c r="C7" s="680"/>
      <c r="D7" s="670"/>
      <c r="E7" s="671"/>
      <c r="F7" s="672"/>
      <c r="G7" s="671"/>
      <c r="H7" s="671"/>
      <c r="I7" s="671"/>
      <c r="J7" s="673"/>
      <c r="K7" s="673"/>
      <c r="L7" s="674"/>
      <c r="M7" s="675"/>
      <c r="N7" s="681"/>
      <c r="O7" s="676"/>
      <c r="P7" s="676"/>
      <c r="Q7" s="676"/>
      <c r="R7" s="676"/>
      <c r="S7" s="676"/>
      <c r="T7" s="676"/>
      <c r="U7" s="676"/>
      <c r="V7" s="676"/>
      <c r="W7" s="676"/>
      <c r="X7" s="677"/>
      <c r="Y7" s="677"/>
      <c r="Z7" s="677"/>
      <c r="AA7" s="677"/>
      <c r="AB7" s="677"/>
      <c r="AC7" s="676"/>
      <c r="AD7" s="699" t="s">
        <v>749</v>
      </c>
      <c r="AE7" s="698"/>
      <c r="AF7" s="698"/>
      <c r="AG7" s="698"/>
      <c r="AH7" s="697">
        <f>$AH$4+3</f>
        <v>14</v>
      </c>
      <c r="AI7" s="698"/>
      <c r="AJ7" s="698"/>
      <c r="AK7" s="676"/>
      <c r="AL7" s="676"/>
      <c r="AM7" s="676"/>
      <c r="AN7" s="676"/>
      <c r="AO7" s="676"/>
      <c r="AP7" s="676"/>
      <c r="AQ7" s="676"/>
      <c r="AR7" s="676"/>
      <c r="AS7" s="676"/>
      <c r="AT7" s="676"/>
      <c r="AU7" s="676"/>
      <c r="AV7" s="676"/>
      <c r="AW7" s="676"/>
      <c r="AX7" s="676"/>
      <c r="AY7" s="676"/>
      <c r="AZ7" s="676"/>
    </row>
    <row r="8" spans="1:52" s="678" customFormat="1" ht="15" customHeight="1" thickBot="1">
      <c r="A8" s="1865"/>
      <c r="B8" s="679">
        <v>5</v>
      </c>
      <c r="C8" s="680"/>
      <c r="D8" s="670"/>
      <c r="E8" s="671"/>
      <c r="F8" s="672"/>
      <c r="G8" s="671"/>
      <c r="H8" s="671"/>
      <c r="I8" s="671"/>
      <c r="J8" s="673"/>
      <c r="K8" s="673"/>
      <c r="L8" s="674"/>
      <c r="M8" s="675"/>
      <c r="N8" s="681"/>
      <c r="O8" s="676"/>
      <c r="P8" s="676"/>
      <c r="Q8" s="676"/>
      <c r="R8" s="676"/>
      <c r="S8" s="676"/>
      <c r="T8" s="676"/>
      <c r="U8" s="676"/>
      <c r="V8" s="676"/>
      <c r="W8" s="676"/>
      <c r="X8" s="676"/>
      <c r="Y8" s="676"/>
      <c r="Z8" s="676"/>
      <c r="AA8" s="676"/>
      <c r="AB8" s="676"/>
      <c r="AC8" s="676"/>
      <c r="AD8" s="702">
        <f>$AD$6-1</f>
        <v>2012</v>
      </c>
      <c r="AE8" s="698"/>
      <c r="AF8" s="698"/>
      <c r="AG8" s="698"/>
      <c r="AH8" s="697" t="str">
        <f>RIGHT($AD8,2)</f>
        <v>12</v>
      </c>
      <c r="AI8" s="698"/>
      <c r="AJ8" s="698"/>
      <c r="AK8" s="676"/>
      <c r="AL8" s="676"/>
      <c r="AM8" s="676"/>
      <c r="AN8" s="676"/>
      <c r="AO8" s="676"/>
      <c r="AP8" s="676"/>
      <c r="AQ8" s="676"/>
      <c r="AR8" s="676"/>
      <c r="AS8" s="676"/>
      <c r="AT8" s="676"/>
      <c r="AU8" s="676"/>
      <c r="AV8" s="676"/>
      <c r="AW8" s="676"/>
      <c r="AX8" s="676"/>
      <c r="AY8" s="676"/>
      <c r="AZ8" s="676"/>
    </row>
    <row r="9" spans="1:52" s="678" customFormat="1" ht="15" customHeight="1">
      <c r="A9" s="1865"/>
      <c r="B9" s="679">
        <v>6</v>
      </c>
      <c r="C9" s="680"/>
      <c r="D9" s="670"/>
      <c r="E9" s="671"/>
      <c r="F9" s="672"/>
      <c r="G9" s="671"/>
      <c r="H9" s="671"/>
      <c r="I9" s="671"/>
      <c r="J9" s="673"/>
      <c r="K9" s="673"/>
      <c r="L9" s="674"/>
      <c r="M9" s="675"/>
      <c r="N9" s="681"/>
      <c r="O9" s="676"/>
      <c r="P9" s="676"/>
      <c r="Q9" s="676"/>
      <c r="R9" s="676"/>
      <c r="S9" s="676"/>
      <c r="T9" s="676"/>
      <c r="U9" s="676"/>
      <c r="V9" s="676"/>
      <c r="W9" s="676"/>
      <c r="X9" s="676"/>
      <c r="Y9" s="676"/>
      <c r="Z9" s="676"/>
      <c r="AA9" s="676"/>
      <c r="AB9" s="676"/>
      <c r="AC9" s="676"/>
      <c r="AD9" s="699" t="s">
        <v>747</v>
      </c>
      <c r="AE9" s="698"/>
      <c r="AF9" s="698"/>
      <c r="AG9" s="698"/>
      <c r="AH9" s="697"/>
      <c r="AI9" s="698"/>
      <c r="AJ9" s="698"/>
      <c r="AK9" s="676"/>
      <c r="AL9" s="676"/>
      <c r="AM9" s="676"/>
      <c r="AN9" s="676"/>
      <c r="AO9" s="676"/>
      <c r="AP9" s="676"/>
      <c r="AQ9" s="676"/>
      <c r="AR9" s="676"/>
      <c r="AS9" s="676"/>
      <c r="AT9" s="676"/>
      <c r="AU9" s="676"/>
      <c r="AV9" s="676"/>
      <c r="AW9" s="676"/>
      <c r="AX9" s="676"/>
      <c r="AY9" s="676"/>
      <c r="AZ9" s="676"/>
    </row>
    <row r="10" spans="1:52" s="678" customFormat="1" ht="15" customHeight="1" thickBot="1">
      <c r="A10" s="1865"/>
      <c r="B10" s="679">
        <v>7</v>
      </c>
      <c r="C10" s="680"/>
      <c r="D10" s="670"/>
      <c r="E10" s="671"/>
      <c r="F10" s="672"/>
      <c r="G10" s="671"/>
      <c r="H10" s="671"/>
      <c r="I10" s="671"/>
      <c r="J10" s="673"/>
      <c r="K10" s="673"/>
      <c r="L10" s="674"/>
      <c r="M10" s="675"/>
      <c r="N10" s="681"/>
      <c r="O10" s="676"/>
      <c r="P10" s="676"/>
      <c r="Q10" s="676"/>
      <c r="R10" s="676"/>
      <c r="S10" s="676"/>
      <c r="T10" s="676"/>
      <c r="U10" s="676"/>
      <c r="V10" s="676"/>
      <c r="W10" s="676"/>
      <c r="X10" s="676"/>
      <c r="Y10" s="676"/>
      <c r="Z10" s="676"/>
      <c r="AA10" s="676"/>
      <c r="AB10" s="676"/>
      <c r="AC10" s="676"/>
      <c r="AD10" s="702">
        <f>$AD$6+1</f>
        <v>2014</v>
      </c>
      <c r="AE10" s="698"/>
      <c r="AF10" s="698"/>
      <c r="AG10" s="698"/>
      <c r="AH10" s="697" t="str">
        <f>RIGHT($AD10,2)</f>
        <v>14</v>
      </c>
      <c r="AI10" s="698"/>
      <c r="AJ10" s="698"/>
      <c r="AK10" s="676"/>
      <c r="AL10" s="676"/>
      <c r="AM10" s="676"/>
      <c r="AN10" s="676"/>
      <c r="AO10" s="676"/>
      <c r="AP10" s="676"/>
      <c r="AQ10" s="676"/>
      <c r="AR10" s="676"/>
      <c r="AS10" s="676"/>
      <c r="AT10" s="676"/>
      <c r="AU10" s="676"/>
      <c r="AV10" s="676"/>
      <c r="AW10" s="676"/>
      <c r="AX10" s="676"/>
      <c r="AY10" s="676"/>
      <c r="AZ10" s="676"/>
    </row>
    <row r="11" spans="1:52" s="678" customFormat="1" ht="15" customHeight="1">
      <c r="A11" s="1865"/>
      <c r="B11" s="679">
        <v>8</v>
      </c>
      <c r="C11" s="680"/>
      <c r="D11" s="670"/>
      <c r="E11" s="671"/>
      <c r="F11" s="672"/>
      <c r="G11" s="671"/>
      <c r="H11" s="671"/>
      <c r="I11" s="671"/>
      <c r="J11" s="673"/>
      <c r="K11" s="673"/>
      <c r="L11" s="674"/>
      <c r="M11" s="675"/>
      <c r="N11" s="681"/>
      <c r="O11" s="676"/>
      <c r="P11" s="676"/>
      <c r="Q11" s="676"/>
      <c r="R11" s="676"/>
      <c r="S11" s="676"/>
      <c r="T11" s="676"/>
      <c r="U11" s="676"/>
      <c r="V11" s="676"/>
      <c r="W11" s="676"/>
      <c r="X11" s="676"/>
      <c r="Y11" s="676"/>
      <c r="Z11" s="676"/>
      <c r="AA11" s="676"/>
      <c r="AB11" s="676"/>
      <c r="AC11" s="676"/>
      <c r="AD11" s="698"/>
      <c r="AE11" s="698"/>
      <c r="AF11" s="698"/>
      <c r="AG11" s="698"/>
      <c r="AH11" s="698"/>
      <c r="AI11" s="698"/>
      <c r="AJ11" s="698"/>
      <c r="AK11" s="676"/>
      <c r="AL11" s="676"/>
      <c r="AM11" s="676"/>
      <c r="AN11" s="676"/>
      <c r="AO11" s="676"/>
      <c r="AP11" s="676"/>
      <c r="AQ11" s="676"/>
      <c r="AR11" s="676"/>
      <c r="AS11" s="676"/>
      <c r="AT11" s="676"/>
      <c r="AU11" s="676"/>
      <c r="AV11" s="676"/>
      <c r="AW11" s="676"/>
      <c r="AX11" s="676"/>
      <c r="AY11" s="676"/>
      <c r="AZ11" s="676"/>
    </row>
    <row r="12" spans="1:52" s="678" customFormat="1" ht="15" customHeight="1">
      <c r="A12" s="1865"/>
      <c r="B12" s="679">
        <v>9</v>
      </c>
      <c r="C12" s="680"/>
      <c r="D12" s="670"/>
      <c r="E12" s="671"/>
      <c r="F12" s="672"/>
      <c r="G12" s="671"/>
      <c r="H12" s="671"/>
      <c r="I12" s="671"/>
      <c r="J12" s="673"/>
      <c r="K12" s="673"/>
      <c r="L12" s="674"/>
      <c r="M12" s="675"/>
      <c r="N12" s="681"/>
      <c r="O12" s="676"/>
      <c r="P12" s="676"/>
      <c r="Q12" s="676"/>
      <c r="R12" s="676"/>
      <c r="S12" s="676"/>
      <c r="T12" s="676"/>
      <c r="U12" s="676"/>
      <c r="V12" s="676"/>
      <c r="W12" s="676"/>
      <c r="X12" s="676"/>
      <c r="Y12" s="676"/>
      <c r="Z12" s="676"/>
      <c r="AA12" s="676"/>
      <c r="AB12" s="676"/>
      <c r="AC12" s="676"/>
      <c r="AD12" s="698"/>
      <c r="AE12" s="698"/>
      <c r="AF12" s="698"/>
      <c r="AG12" s="698"/>
      <c r="AH12" s="698"/>
      <c r="AI12" s="698"/>
      <c r="AJ12" s="698"/>
      <c r="AK12" s="676"/>
      <c r="AL12" s="676"/>
      <c r="AM12" s="676"/>
      <c r="AN12" s="676"/>
      <c r="AO12" s="676"/>
      <c r="AP12" s="676"/>
      <c r="AQ12" s="676"/>
      <c r="AR12" s="676"/>
      <c r="AS12" s="676"/>
      <c r="AT12" s="676"/>
      <c r="AU12" s="676"/>
      <c r="AV12" s="676"/>
      <c r="AW12" s="676"/>
      <c r="AX12" s="676"/>
      <c r="AY12" s="676"/>
      <c r="AZ12" s="676"/>
    </row>
    <row r="13" spans="1:52" s="678" customFormat="1" ht="15" customHeight="1">
      <c r="A13" s="1865"/>
      <c r="B13" s="679">
        <v>10</v>
      </c>
      <c r="C13" s="680"/>
      <c r="D13" s="670"/>
      <c r="E13" s="671"/>
      <c r="F13" s="672"/>
      <c r="G13" s="671"/>
      <c r="H13" s="671"/>
      <c r="I13" s="671"/>
      <c r="J13" s="673"/>
      <c r="K13" s="673"/>
      <c r="L13" s="674"/>
      <c r="M13" s="675"/>
      <c r="N13" s="681"/>
      <c r="O13" s="676"/>
      <c r="P13" s="676"/>
      <c r="Q13" s="676"/>
      <c r="R13" s="676"/>
      <c r="S13" s="676"/>
      <c r="T13" s="676"/>
      <c r="U13" s="676"/>
      <c r="V13" s="676"/>
      <c r="W13" s="676"/>
      <c r="X13" s="676"/>
      <c r="Y13" s="676"/>
      <c r="Z13" s="676"/>
      <c r="AA13" s="676"/>
      <c r="AB13" s="676"/>
      <c r="AC13" s="676"/>
      <c r="AD13" s="698"/>
      <c r="AE13" s="698"/>
      <c r="AF13" s="698"/>
      <c r="AG13" s="698"/>
      <c r="AH13" s="698"/>
      <c r="AI13" s="698"/>
      <c r="AJ13" s="698"/>
      <c r="AK13" s="676"/>
      <c r="AL13" s="676"/>
      <c r="AM13" s="676"/>
      <c r="AN13" s="676"/>
      <c r="AO13" s="676"/>
      <c r="AP13" s="676"/>
      <c r="AQ13" s="676"/>
      <c r="AR13" s="676"/>
      <c r="AS13" s="676"/>
      <c r="AT13" s="676"/>
      <c r="AU13" s="676"/>
      <c r="AV13" s="676"/>
      <c r="AW13" s="676"/>
      <c r="AX13" s="676"/>
      <c r="AY13" s="676"/>
      <c r="AZ13" s="676"/>
    </row>
    <row r="14" spans="1:52" s="678" customFormat="1" ht="15" customHeight="1" thickBot="1">
      <c r="A14" s="1865"/>
      <c r="B14" s="679">
        <v>11</v>
      </c>
      <c r="C14" s="680"/>
      <c r="D14" s="670"/>
      <c r="E14" s="671"/>
      <c r="F14" s="672"/>
      <c r="G14" s="671"/>
      <c r="H14" s="671"/>
      <c r="I14" s="671"/>
      <c r="J14" s="673"/>
      <c r="K14" s="673"/>
      <c r="L14" s="674"/>
      <c r="M14" s="675"/>
      <c r="N14" s="681"/>
      <c r="O14" s="676"/>
      <c r="P14" s="676"/>
      <c r="Q14" s="676"/>
      <c r="R14" s="676"/>
      <c r="S14" s="676"/>
      <c r="T14" s="676"/>
      <c r="U14" s="676"/>
      <c r="V14" s="676"/>
      <c r="W14" s="676"/>
      <c r="X14" s="676"/>
      <c r="Y14" s="676"/>
      <c r="Z14" s="676"/>
      <c r="AA14" s="676"/>
      <c r="AB14" s="676"/>
      <c r="AC14" s="676"/>
      <c r="AD14" s="698"/>
      <c r="AE14" s="698"/>
      <c r="AF14" s="698"/>
      <c r="AG14" s="698"/>
      <c r="AH14" s="698"/>
      <c r="AI14" s="698"/>
      <c r="AJ14" s="698"/>
      <c r="AK14" s="676"/>
      <c r="AL14" s="676"/>
      <c r="AM14" s="676"/>
      <c r="AN14" s="676"/>
      <c r="AO14" s="676"/>
      <c r="AP14" s="676"/>
      <c r="AQ14" s="676"/>
      <c r="AR14" s="676"/>
      <c r="AS14" s="676"/>
      <c r="AT14" s="676"/>
      <c r="AU14" s="676"/>
      <c r="AV14" s="676"/>
      <c r="AW14" s="676"/>
      <c r="AX14" s="676"/>
      <c r="AY14" s="676"/>
      <c r="AZ14" s="676"/>
    </row>
    <row r="15" spans="1:52" s="678" customFormat="1" ht="15" customHeight="1">
      <c r="A15" s="1865"/>
      <c r="B15" s="679">
        <v>12</v>
      </c>
      <c r="C15" s="680"/>
      <c r="D15" s="670"/>
      <c r="E15" s="671"/>
      <c r="F15" s="672"/>
      <c r="G15" s="671"/>
      <c r="H15" s="671"/>
      <c r="I15" s="671"/>
      <c r="J15" s="673"/>
      <c r="K15" s="673"/>
      <c r="L15" s="674"/>
      <c r="M15" s="675"/>
      <c r="N15" s="681"/>
      <c r="O15" s="676"/>
      <c r="P15" s="676"/>
      <c r="Q15" s="676"/>
      <c r="R15" s="676"/>
      <c r="S15" s="676"/>
      <c r="T15" s="676"/>
      <c r="U15" s="676"/>
      <c r="V15" s="676"/>
      <c r="W15" s="676"/>
      <c r="X15" s="676"/>
      <c r="Y15" s="676"/>
      <c r="Z15" s="676"/>
      <c r="AA15" s="676"/>
      <c r="AB15" s="676"/>
      <c r="AC15" s="676"/>
      <c r="AD15" s="699" t="s">
        <v>102</v>
      </c>
      <c r="AE15" s="698"/>
      <c r="AF15" s="698"/>
      <c r="AG15" s="698"/>
      <c r="AH15" s="698"/>
      <c r="AI15" s="698"/>
      <c r="AJ15" s="698"/>
      <c r="AK15" s="676"/>
      <c r="AL15" s="676"/>
      <c r="AM15" s="676"/>
      <c r="AN15" s="676"/>
      <c r="AO15" s="676"/>
      <c r="AP15" s="676"/>
      <c r="AQ15" s="676"/>
      <c r="AR15" s="676"/>
      <c r="AS15" s="676"/>
      <c r="AT15" s="676"/>
      <c r="AU15" s="676"/>
      <c r="AV15" s="676"/>
      <c r="AW15" s="676"/>
      <c r="AX15" s="676"/>
      <c r="AY15" s="676"/>
      <c r="AZ15" s="676"/>
    </row>
    <row r="16" spans="1:52" s="678" customFormat="1" ht="15" customHeight="1" thickBot="1">
      <c r="A16" s="1865"/>
      <c r="B16" s="679">
        <v>13</v>
      </c>
      <c r="C16" s="680"/>
      <c r="D16" s="670"/>
      <c r="E16" s="671"/>
      <c r="F16" s="672"/>
      <c r="G16" s="671"/>
      <c r="H16" s="671"/>
      <c r="I16" s="671"/>
      <c r="J16" s="673"/>
      <c r="K16" s="673"/>
      <c r="L16" s="674"/>
      <c r="M16" s="675"/>
      <c r="N16" s="681"/>
      <c r="O16" s="676"/>
      <c r="P16" s="676"/>
      <c r="Q16" s="676"/>
      <c r="R16" s="676"/>
      <c r="S16" s="676"/>
      <c r="T16" s="676"/>
      <c r="U16" s="676"/>
      <c r="V16" s="676"/>
      <c r="W16" s="676"/>
      <c r="X16" s="676"/>
      <c r="Y16" s="676"/>
      <c r="Z16" s="676"/>
      <c r="AA16" s="676"/>
      <c r="AB16" s="676"/>
      <c r="AC16" s="676"/>
      <c r="AD16" s="701">
        <f>MONTH($AD$4)</f>
        <v>4</v>
      </c>
      <c r="AE16" s="698"/>
      <c r="AF16" s="698"/>
      <c r="AG16" s="698"/>
      <c r="AH16" s="698"/>
      <c r="AI16" s="698"/>
      <c r="AJ16" s="698"/>
      <c r="AK16" s="676"/>
      <c r="AL16" s="676"/>
      <c r="AM16" s="676"/>
      <c r="AN16" s="676"/>
      <c r="AO16" s="676"/>
      <c r="AP16" s="676"/>
      <c r="AQ16" s="676"/>
      <c r="AR16" s="676"/>
      <c r="AS16" s="676"/>
      <c r="AT16" s="676"/>
      <c r="AU16" s="676"/>
      <c r="AV16" s="676"/>
      <c r="AW16" s="676"/>
      <c r="AX16" s="676"/>
      <c r="AY16" s="676"/>
      <c r="AZ16" s="676"/>
    </row>
    <row r="17" spans="1:52" s="678" customFormat="1" ht="15" customHeight="1">
      <c r="A17" s="1865"/>
      <c r="B17" s="679">
        <v>14</v>
      </c>
      <c r="C17" s="680"/>
      <c r="D17" s="670"/>
      <c r="E17" s="671"/>
      <c r="F17" s="672"/>
      <c r="G17" s="671"/>
      <c r="H17" s="671"/>
      <c r="I17" s="671"/>
      <c r="J17" s="673"/>
      <c r="K17" s="673"/>
      <c r="L17" s="674"/>
      <c r="M17" s="675"/>
      <c r="N17" s="681"/>
      <c r="O17" s="676"/>
      <c r="P17" s="676"/>
      <c r="Q17" s="676"/>
      <c r="R17" s="676"/>
      <c r="S17" s="676"/>
      <c r="T17" s="676"/>
      <c r="U17" s="676"/>
      <c r="V17" s="676"/>
      <c r="W17" s="676"/>
      <c r="X17" s="676"/>
      <c r="Y17" s="676"/>
      <c r="Z17" s="676"/>
      <c r="AA17" s="676"/>
      <c r="AB17" s="676"/>
      <c r="AC17" s="676"/>
      <c r="AD17" s="699" t="s">
        <v>104</v>
      </c>
      <c r="AE17" s="698"/>
      <c r="AF17" s="698"/>
      <c r="AG17" s="698"/>
      <c r="AH17" s="698"/>
      <c r="AI17" s="698"/>
      <c r="AJ17" s="698"/>
      <c r="AK17" s="676"/>
      <c r="AL17" s="676"/>
      <c r="AM17" s="676"/>
      <c r="AN17" s="676"/>
      <c r="AO17" s="676"/>
      <c r="AP17" s="676"/>
      <c r="AQ17" s="676"/>
      <c r="AR17" s="676"/>
      <c r="AS17" s="676"/>
      <c r="AT17" s="676"/>
      <c r="AU17" s="676"/>
      <c r="AV17" s="676"/>
      <c r="AW17" s="676"/>
      <c r="AX17" s="676"/>
      <c r="AY17" s="676"/>
      <c r="AZ17" s="676"/>
    </row>
    <row r="18" spans="1:52" s="678" customFormat="1" ht="15" customHeight="1" thickBot="1">
      <c r="A18" s="1865"/>
      <c r="B18" s="679">
        <v>15</v>
      </c>
      <c r="C18" s="680"/>
      <c r="D18" s="670"/>
      <c r="E18" s="671"/>
      <c r="F18" s="672"/>
      <c r="G18" s="671"/>
      <c r="H18" s="671"/>
      <c r="I18" s="671"/>
      <c r="J18" s="673"/>
      <c r="K18" s="673"/>
      <c r="L18" s="674"/>
      <c r="M18" s="675"/>
      <c r="N18" s="681"/>
      <c r="O18" s="676"/>
      <c r="P18" s="676"/>
      <c r="Q18" s="676"/>
      <c r="R18" s="676"/>
      <c r="S18" s="676"/>
      <c r="T18" s="676"/>
      <c r="U18" s="676"/>
      <c r="V18" s="676"/>
      <c r="W18" s="676"/>
      <c r="X18" s="676"/>
      <c r="Y18" s="676"/>
      <c r="Z18" s="676"/>
      <c r="AA18" s="676"/>
      <c r="AB18" s="676"/>
      <c r="AC18" s="676"/>
      <c r="AD18" s="701">
        <f>DAY($AD$4)</f>
        <v>27</v>
      </c>
      <c r="AE18" s="698"/>
      <c r="AF18" s="698"/>
      <c r="AG18" s="698"/>
      <c r="AH18" s="698"/>
      <c r="AI18" s="698"/>
      <c r="AJ18" s="698"/>
      <c r="AK18" s="676"/>
      <c r="AL18" s="676"/>
      <c r="AM18" s="676"/>
      <c r="AN18" s="676"/>
      <c r="AO18" s="676"/>
      <c r="AP18" s="676"/>
      <c r="AQ18" s="676"/>
      <c r="AR18" s="676"/>
      <c r="AS18" s="676"/>
      <c r="AT18" s="676"/>
      <c r="AU18" s="676"/>
      <c r="AV18" s="676"/>
      <c r="AW18" s="676"/>
      <c r="AX18" s="676"/>
      <c r="AY18" s="676"/>
      <c r="AZ18" s="676"/>
    </row>
    <row r="19" spans="1:52" s="683" customFormat="1" ht="15" customHeight="1">
      <c r="A19" s="1865" t="s">
        <v>1137</v>
      </c>
      <c r="B19" s="679">
        <v>16</v>
      </c>
      <c r="C19" s="680"/>
      <c r="D19" s="670"/>
      <c r="E19" s="671"/>
      <c r="F19" s="672"/>
      <c r="G19" s="671"/>
      <c r="H19" s="671"/>
      <c r="I19" s="671"/>
      <c r="J19" s="673"/>
      <c r="K19" s="673"/>
      <c r="L19" s="674"/>
      <c r="M19" s="675"/>
      <c r="N19" s="681"/>
      <c r="O19" s="676"/>
      <c r="P19" s="676"/>
      <c r="Q19" s="676"/>
      <c r="R19" s="676"/>
      <c r="S19" s="676"/>
      <c r="T19" s="676"/>
      <c r="U19" s="676"/>
      <c r="V19" s="682"/>
      <c r="W19" s="682"/>
      <c r="X19" s="682"/>
      <c r="Y19" s="682"/>
      <c r="Z19" s="682"/>
      <c r="AA19" s="682"/>
      <c r="AB19" s="682"/>
      <c r="AC19" s="682"/>
      <c r="AD19" s="682"/>
      <c r="AE19" s="682"/>
      <c r="AF19" s="682"/>
      <c r="AG19" s="682"/>
      <c r="AH19" s="682"/>
      <c r="AI19" s="682"/>
      <c r="AJ19" s="682"/>
      <c r="AK19" s="682"/>
      <c r="AL19" s="682"/>
      <c r="AM19" s="682"/>
      <c r="AN19" s="682"/>
      <c r="AO19" s="682"/>
      <c r="AP19" s="682"/>
      <c r="AQ19" s="682"/>
      <c r="AR19" s="682"/>
      <c r="AS19" s="682"/>
      <c r="AT19" s="682"/>
      <c r="AU19" s="682"/>
      <c r="AV19" s="682"/>
      <c r="AW19" s="682"/>
      <c r="AX19" s="682"/>
      <c r="AY19" s="682"/>
      <c r="AZ19" s="682"/>
    </row>
    <row r="20" spans="1:52" s="683" customFormat="1" ht="15" customHeight="1">
      <c r="A20" s="1865"/>
      <c r="B20" s="679">
        <v>17</v>
      </c>
      <c r="C20" s="680"/>
      <c r="D20" s="670"/>
      <c r="E20" s="671"/>
      <c r="F20" s="672"/>
      <c r="G20" s="671"/>
      <c r="H20" s="671"/>
      <c r="I20" s="671"/>
      <c r="J20" s="673"/>
      <c r="K20" s="673"/>
      <c r="L20" s="674"/>
      <c r="M20" s="675"/>
      <c r="N20" s="681"/>
      <c r="O20" s="676"/>
      <c r="P20" s="676"/>
      <c r="Q20" s="676"/>
      <c r="R20" s="676"/>
      <c r="S20" s="676"/>
      <c r="T20" s="676"/>
      <c r="U20" s="676"/>
      <c r="V20" s="682"/>
      <c r="W20" s="682"/>
      <c r="X20" s="682"/>
      <c r="Y20" s="682"/>
      <c r="Z20" s="682"/>
      <c r="AA20" s="682"/>
      <c r="AB20" s="682"/>
      <c r="AC20" s="682"/>
      <c r="AD20" s="682"/>
      <c r="AE20" s="682"/>
      <c r="AF20" s="682"/>
      <c r="AG20" s="682"/>
      <c r="AH20" s="682"/>
      <c r="AI20" s="682"/>
      <c r="AJ20" s="682"/>
      <c r="AK20" s="682"/>
      <c r="AL20" s="682"/>
      <c r="AM20" s="682"/>
      <c r="AN20" s="682"/>
      <c r="AO20" s="682"/>
      <c r="AP20" s="682"/>
      <c r="AQ20" s="682"/>
      <c r="AR20" s="682"/>
      <c r="AS20" s="682"/>
      <c r="AT20" s="682"/>
      <c r="AU20" s="682"/>
      <c r="AV20" s="682"/>
      <c r="AW20" s="682"/>
      <c r="AX20" s="682"/>
      <c r="AY20" s="682"/>
      <c r="AZ20" s="682"/>
    </row>
    <row r="21" spans="1:52" s="683" customFormat="1" ht="15" customHeight="1">
      <c r="A21" s="1865"/>
      <c r="B21" s="679">
        <v>18</v>
      </c>
      <c r="C21" s="680"/>
      <c r="D21" s="670"/>
      <c r="E21" s="671"/>
      <c r="F21" s="672"/>
      <c r="G21" s="671"/>
      <c r="H21" s="671"/>
      <c r="I21" s="671"/>
      <c r="J21" s="673"/>
      <c r="K21" s="673"/>
      <c r="L21" s="674"/>
      <c r="M21" s="675"/>
      <c r="N21" s="681"/>
      <c r="O21" s="676"/>
      <c r="P21" s="676"/>
      <c r="Q21" s="676"/>
      <c r="R21" s="676"/>
      <c r="S21" s="676"/>
      <c r="T21" s="676"/>
      <c r="U21" s="676"/>
      <c r="V21" s="682"/>
      <c r="W21" s="682"/>
      <c r="X21" s="682"/>
      <c r="Y21" s="682"/>
      <c r="Z21" s="682"/>
      <c r="AA21" s="682"/>
      <c r="AB21" s="682"/>
      <c r="AC21" s="682"/>
      <c r="AD21" s="682"/>
      <c r="AE21" s="682"/>
      <c r="AF21" s="682"/>
      <c r="AG21" s="682"/>
      <c r="AH21" s="682"/>
      <c r="AI21" s="682"/>
      <c r="AJ21" s="682"/>
      <c r="AK21" s="682"/>
      <c r="AL21" s="682"/>
      <c r="AM21" s="682"/>
      <c r="AN21" s="682"/>
      <c r="AO21" s="682"/>
      <c r="AP21" s="682"/>
      <c r="AQ21" s="682"/>
      <c r="AR21" s="682"/>
      <c r="AS21" s="682"/>
      <c r="AT21" s="682"/>
      <c r="AU21" s="682"/>
      <c r="AV21" s="682"/>
      <c r="AW21" s="682"/>
      <c r="AX21" s="682"/>
      <c r="AY21" s="682"/>
      <c r="AZ21" s="682"/>
    </row>
    <row r="22" spans="1:52" s="683" customFormat="1" ht="15" customHeight="1">
      <c r="A22" s="1865"/>
      <c r="B22" s="679">
        <v>19</v>
      </c>
      <c r="C22" s="680"/>
      <c r="D22" s="670"/>
      <c r="E22" s="671"/>
      <c r="F22" s="672"/>
      <c r="G22" s="671"/>
      <c r="H22" s="671"/>
      <c r="I22" s="671"/>
      <c r="J22" s="673"/>
      <c r="K22" s="673"/>
      <c r="L22" s="674"/>
      <c r="M22" s="675"/>
      <c r="N22" s="681"/>
      <c r="O22" s="676"/>
      <c r="P22" s="676"/>
      <c r="Q22" s="676"/>
      <c r="R22" s="676"/>
      <c r="S22" s="676"/>
      <c r="T22" s="676"/>
      <c r="U22" s="676"/>
      <c r="V22" s="682"/>
      <c r="W22" s="682"/>
      <c r="X22" s="682"/>
      <c r="Y22" s="682"/>
      <c r="Z22" s="682"/>
      <c r="AA22" s="682"/>
      <c r="AB22" s="682"/>
      <c r="AC22" s="682"/>
      <c r="AD22" s="682"/>
      <c r="AE22" s="682"/>
      <c r="AF22" s="682"/>
      <c r="AG22" s="682"/>
      <c r="AH22" s="682"/>
      <c r="AI22" s="682"/>
      <c r="AJ22" s="682"/>
      <c r="AK22" s="682"/>
      <c r="AL22" s="682"/>
      <c r="AM22" s="682"/>
      <c r="AN22" s="682"/>
      <c r="AO22" s="682"/>
      <c r="AP22" s="682"/>
      <c r="AQ22" s="682"/>
      <c r="AR22" s="682"/>
      <c r="AS22" s="682"/>
      <c r="AT22" s="682"/>
      <c r="AU22" s="682"/>
      <c r="AV22" s="682"/>
      <c r="AW22" s="682"/>
      <c r="AX22" s="682"/>
      <c r="AY22" s="682"/>
      <c r="AZ22" s="682"/>
    </row>
    <row r="23" spans="1:52" s="683" customFormat="1" ht="15" customHeight="1">
      <c r="A23" s="1865"/>
      <c r="B23" s="679">
        <v>20</v>
      </c>
      <c r="C23" s="680"/>
      <c r="D23" s="670"/>
      <c r="E23" s="671"/>
      <c r="F23" s="672"/>
      <c r="G23" s="671"/>
      <c r="H23" s="671"/>
      <c r="I23" s="671"/>
      <c r="J23" s="673"/>
      <c r="K23" s="673"/>
      <c r="L23" s="674"/>
      <c r="M23" s="675"/>
      <c r="N23" s="681"/>
      <c r="O23" s="676"/>
      <c r="P23" s="676"/>
      <c r="Q23" s="676"/>
      <c r="R23" s="676"/>
      <c r="S23" s="676"/>
      <c r="T23" s="676"/>
      <c r="U23" s="676"/>
      <c r="V23" s="682"/>
      <c r="W23" s="682"/>
      <c r="X23" s="682"/>
      <c r="Y23" s="682"/>
      <c r="Z23" s="682"/>
      <c r="AA23" s="682"/>
      <c r="AB23" s="682"/>
      <c r="AC23" s="682"/>
      <c r="AD23" s="682"/>
      <c r="AE23" s="682"/>
      <c r="AF23" s="682"/>
      <c r="AG23" s="682"/>
      <c r="AH23" s="682"/>
      <c r="AI23" s="682"/>
      <c r="AJ23" s="682"/>
      <c r="AK23" s="682"/>
      <c r="AL23" s="682"/>
      <c r="AM23" s="682"/>
      <c r="AN23" s="682"/>
      <c r="AO23" s="682"/>
      <c r="AP23" s="682"/>
      <c r="AQ23" s="682"/>
      <c r="AR23" s="682"/>
      <c r="AS23" s="682"/>
      <c r="AT23" s="682"/>
      <c r="AU23" s="682"/>
      <c r="AV23" s="682"/>
      <c r="AW23" s="682"/>
      <c r="AX23" s="682"/>
      <c r="AY23" s="682"/>
      <c r="AZ23" s="682"/>
    </row>
    <row r="24" spans="1:52" s="678" customFormat="1" ht="15" customHeight="1">
      <c r="A24" s="1865"/>
      <c r="B24" s="679">
        <v>21</v>
      </c>
      <c r="C24" s="680"/>
      <c r="D24" s="670"/>
      <c r="E24" s="671"/>
      <c r="F24" s="672"/>
      <c r="G24" s="671"/>
      <c r="H24" s="671"/>
      <c r="I24" s="671"/>
      <c r="J24" s="673"/>
      <c r="K24" s="673"/>
      <c r="L24" s="674"/>
      <c r="M24" s="675"/>
      <c r="N24" s="681"/>
      <c r="O24" s="676"/>
      <c r="P24" s="676"/>
      <c r="Q24" s="676"/>
      <c r="R24" s="676"/>
      <c r="S24" s="676"/>
      <c r="T24" s="676"/>
      <c r="U24" s="676"/>
      <c r="V24" s="676"/>
      <c r="W24" s="676"/>
      <c r="X24" s="676"/>
      <c r="Y24" s="676"/>
      <c r="Z24" s="676"/>
      <c r="AA24" s="676"/>
      <c r="AB24" s="676"/>
      <c r="AC24" s="676"/>
      <c r="AD24" s="676"/>
      <c r="AE24" s="676"/>
      <c r="AF24" s="676"/>
      <c r="AG24" s="676"/>
      <c r="AH24" s="676"/>
      <c r="AI24" s="676"/>
      <c r="AJ24" s="676"/>
      <c r="AK24" s="676"/>
      <c r="AL24" s="676"/>
      <c r="AM24" s="676"/>
      <c r="AN24" s="676"/>
      <c r="AO24" s="676"/>
      <c r="AP24" s="676"/>
      <c r="AQ24" s="676"/>
      <c r="AR24" s="676"/>
      <c r="AS24" s="676"/>
      <c r="AT24" s="676"/>
      <c r="AU24" s="676"/>
      <c r="AV24" s="676"/>
      <c r="AW24" s="676"/>
      <c r="AX24" s="676"/>
      <c r="AY24" s="676"/>
      <c r="AZ24" s="676"/>
    </row>
    <row r="25" spans="1:52" s="678" customFormat="1" ht="15" customHeight="1">
      <c r="A25" s="1865"/>
      <c r="B25" s="679">
        <v>22</v>
      </c>
      <c r="C25" s="680"/>
      <c r="D25" s="670"/>
      <c r="E25" s="671"/>
      <c r="F25" s="672"/>
      <c r="G25" s="671"/>
      <c r="H25" s="671"/>
      <c r="I25" s="671"/>
      <c r="J25" s="673"/>
      <c r="K25" s="673"/>
      <c r="L25" s="674"/>
      <c r="M25" s="675"/>
      <c r="N25" s="681"/>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c r="AX25" s="676"/>
      <c r="AY25" s="676"/>
      <c r="AZ25" s="676"/>
    </row>
    <row r="26" spans="1:52" s="678" customFormat="1" ht="15" customHeight="1">
      <c r="A26" s="1865"/>
      <c r="B26" s="679">
        <v>23</v>
      </c>
      <c r="C26" s="680"/>
      <c r="D26" s="670"/>
      <c r="E26" s="671"/>
      <c r="F26" s="672"/>
      <c r="G26" s="671"/>
      <c r="H26" s="671"/>
      <c r="I26" s="671"/>
      <c r="J26" s="673"/>
      <c r="K26" s="673"/>
      <c r="L26" s="674"/>
      <c r="M26" s="675"/>
      <c r="N26" s="681"/>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6"/>
      <c r="AM26" s="676"/>
      <c r="AN26" s="676"/>
      <c r="AO26" s="676"/>
      <c r="AP26" s="676"/>
      <c r="AQ26" s="676"/>
      <c r="AR26" s="676"/>
      <c r="AS26" s="676"/>
      <c r="AT26" s="676"/>
      <c r="AU26" s="676"/>
      <c r="AV26" s="676"/>
      <c r="AW26" s="676"/>
      <c r="AX26" s="676"/>
      <c r="AY26" s="676"/>
      <c r="AZ26" s="676"/>
    </row>
    <row r="27" spans="1:52" s="678" customFormat="1" ht="15" customHeight="1">
      <c r="A27" s="1865"/>
      <c r="B27" s="679">
        <v>24</v>
      </c>
      <c r="C27" s="680"/>
      <c r="D27" s="670"/>
      <c r="E27" s="671"/>
      <c r="F27" s="672"/>
      <c r="G27" s="671"/>
      <c r="H27" s="671"/>
      <c r="I27" s="671"/>
      <c r="J27" s="673"/>
      <c r="K27" s="673"/>
      <c r="L27" s="674"/>
      <c r="M27" s="675"/>
      <c r="N27" s="681"/>
      <c r="O27" s="676"/>
      <c r="P27" s="676"/>
      <c r="Q27" s="676"/>
      <c r="R27" s="676"/>
      <c r="S27" s="676"/>
      <c r="T27" s="676"/>
      <c r="U27" s="676"/>
      <c r="V27" s="676"/>
      <c r="W27" s="676"/>
      <c r="X27" s="676"/>
      <c r="Y27" s="676"/>
      <c r="Z27" s="676"/>
      <c r="AA27" s="676"/>
      <c r="AB27" s="676"/>
      <c r="AC27" s="676"/>
      <c r="AD27" s="676"/>
      <c r="AE27" s="676"/>
      <c r="AF27" s="676"/>
      <c r="AG27" s="676"/>
      <c r="AH27" s="676"/>
      <c r="AI27" s="676"/>
      <c r="AJ27" s="676"/>
      <c r="AK27" s="676"/>
      <c r="AL27" s="676"/>
      <c r="AM27" s="676"/>
      <c r="AN27" s="676"/>
      <c r="AO27" s="676"/>
      <c r="AP27" s="676"/>
      <c r="AQ27" s="676"/>
      <c r="AR27" s="676"/>
      <c r="AS27" s="676"/>
      <c r="AT27" s="676"/>
      <c r="AU27" s="676"/>
      <c r="AV27" s="676"/>
      <c r="AW27" s="676"/>
      <c r="AX27" s="676"/>
      <c r="AY27" s="676"/>
      <c r="AZ27" s="676"/>
    </row>
    <row r="28" spans="1:52" s="678" customFormat="1" ht="15" customHeight="1">
      <c r="A28" s="1865"/>
      <c r="B28" s="679">
        <v>25</v>
      </c>
      <c r="C28" s="680"/>
      <c r="D28" s="670"/>
      <c r="E28" s="671"/>
      <c r="F28" s="672"/>
      <c r="G28" s="671"/>
      <c r="H28" s="671"/>
      <c r="I28" s="671"/>
      <c r="J28" s="673"/>
      <c r="K28" s="673"/>
      <c r="L28" s="674"/>
      <c r="M28" s="675"/>
      <c r="N28" s="681"/>
      <c r="O28" s="676"/>
      <c r="P28" s="676"/>
      <c r="Q28" s="676"/>
      <c r="R28" s="676"/>
      <c r="S28" s="676"/>
      <c r="T28" s="676"/>
      <c r="U28" s="676"/>
      <c r="V28" s="676"/>
      <c r="W28" s="676"/>
      <c r="X28" s="676"/>
      <c r="Y28" s="676"/>
      <c r="Z28" s="676"/>
      <c r="AA28" s="676"/>
      <c r="AB28" s="676"/>
      <c r="AC28" s="676"/>
      <c r="AD28" s="676"/>
      <c r="AE28" s="676"/>
      <c r="AF28" s="676"/>
      <c r="AG28" s="676"/>
      <c r="AH28" s="676"/>
      <c r="AI28" s="676"/>
      <c r="AJ28" s="676"/>
      <c r="AK28" s="676"/>
      <c r="AL28" s="676"/>
      <c r="AM28" s="676"/>
      <c r="AN28" s="676"/>
      <c r="AO28" s="676"/>
      <c r="AP28" s="676"/>
      <c r="AQ28" s="676"/>
      <c r="AR28" s="676"/>
      <c r="AS28" s="676"/>
      <c r="AT28" s="676"/>
      <c r="AU28" s="676"/>
      <c r="AV28" s="676"/>
      <c r="AW28" s="676"/>
      <c r="AX28" s="676"/>
      <c r="AY28" s="676"/>
      <c r="AZ28" s="676"/>
    </row>
    <row r="29" spans="1:52" s="678" customFormat="1" ht="15" customHeight="1">
      <c r="A29" s="1865"/>
      <c r="B29" s="679">
        <v>26</v>
      </c>
      <c r="C29" s="680"/>
      <c r="D29" s="670"/>
      <c r="E29" s="671"/>
      <c r="F29" s="672"/>
      <c r="G29" s="671"/>
      <c r="H29" s="671"/>
      <c r="I29" s="671"/>
      <c r="J29" s="673"/>
      <c r="K29" s="673"/>
      <c r="L29" s="674"/>
      <c r="M29" s="675"/>
      <c r="N29" s="681"/>
      <c r="O29" s="676"/>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76"/>
      <c r="AM29" s="676"/>
      <c r="AN29" s="676"/>
      <c r="AO29" s="676"/>
      <c r="AP29" s="676"/>
      <c r="AQ29" s="676"/>
      <c r="AR29" s="676"/>
      <c r="AS29" s="676"/>
      <c r="AT29" s="676"/>
      <c r="AU29" s="676"/>
      <c r="AV29" s="676"/>
      <c r="AW29" s="676"/>
      <c r="AX29" s="676"/>
      <c r="AY29" s="676"/>
      <c r="AZ29" s="676"/>
    </row>
    <row r="30" spans="1:52" s="678" customFormat="1" ht="15" customHeight="1">
      <c r="A30" s="1865"/>
      <c r="B30" s="679">
        <v>27</v>
      </c>
      <c r="C30" s="680"/>
      <c r="D30" s="670"/>
      <c r="E30" s="671"/>
      <c r="F30" s="672"/>
      <c r="G30" s="671"/>
      <c r="H30" s="671"/>
      <c r="I30" s="671"/>
      <c r="J30" s="673"/>
      <c r="K30" s="673"/>
      <c r="L30" s="674"/>
      <c r="M30" s="675"/>
      <c r="N30" s="681"/>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c r="AM30" s="676"/>
      <c r="AN30" s="676"/>
      <c r="AO30" s="676"/>
      <c r="AP30" s="676"/>
      <c r="AQ30" s="676"/>
      <c r="AR30" s="676"/>
      <c r="AS30" s="676"/>
      <c r="AT30" s="676"/>
      <c r="AU30" s="676"/>
      <c r="AV30" s="676"/>
      <c r="AW30" s="676"/>
      <c r="AX30" s="676"/>
      <c r="AY30" s="676"/>
      <c r="AZ30" s="676"/>
    </row>
    <row r="31" spans="1:52" s="678" customFormat="1" ht="15" customHeight="1">
      <c r="A31" s="1865"/>
      <c r="B31" s="679">
        <v>28</v>
      </c>
      <c r="C31" s="680"/>
      <c r="D31" s="670"/>
      <c r="E31" s="671"/>
      <c r="F31" s="672"/>
      <c r="G31" s="671"/>
      <c r="H31" s="671"/>
      <c r="I31" s="671"/>
      <c r="J31" s="673"/>
      <c r="K31" s="673"/>
      <c r="L31" s="674"/>
      <c r="M31" s="675"/>
      <c r="N31" s="681"/>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6"/>
      <c r="AZ31" s="676"/>
    </row>
    <row r="32" spans="1:52" s="678" customFormat="1" ht="15" customHeight="1">
      <c r="A32" s="1865"/>
      <c r="B32" s="679">
        <v>29</v>
      </c>
      <c r="C32" s="680"/>
      <c r="D32" s="670"/>
      <c r="E32" s="671"/>
      <c r="F32" s="672"/>
      <c r="G32" s="671"/>
      <c r="H32" s="671"/>
      <c r="I32" s="671"/>
      <c r="J32" s="673"/>
      <c r="K32" s="673"/>
      <c r="L32" s="674"/>
      <c r="M32" s="675"/>
      <c r="N32" s="681"/>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c r="AP32" s="676"/>
      <c r="AQ32" s="676"/>
      <c r="AR32" s="676"/>
      <c r="AS32" s="676"/>
      <c r="AT32" s="676"/>
      <c r="AU32" s="676"/>
      <c r="AV32" s="676"/>
      <c r="AW32" s="676"/>
      <c r="AX32" s="676"/>
      <c r="AY32" s="676"/>
      <c r="AZ32" s="676"/>
    </row>
    <row r="33" spans="1:52" s="678" customFormat="1" ht="15" customHeight="1">
      <c r="A33" s="1865"/>
      <c r="B33" s="679">
        <v>30</v>
      </c>
      <c r="C33" s="680"/>
      <c r="D33" s="670"/>
      <c r="E33" s="671"/>
      <c r="F33" s="672"/>
      <c r="G33" s="671"/>
      <c r="H33" s="671"/>
      <c r="I33" s="671"/>
      <c r="J33" s="673"/>
      <c r="K33" s="673"/>
      <c r="L33" s="674"/>
      <c r="M33" s="675"/>
      <c r="N33" s="681"/>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6"/>
      <c r="AM33" s="676"/>
      <c r="AN33" s="676"/>
      <c r="AO33" s="676"/>
      <c r="AP33" s="676"/>
      <c r="AQ33" s="676"/>
      <c r="AR33" s="676"/>
      <c r="AS33" s="676"/>
      <c r="AT33" s="676"/>
      <c r="AU33" s="676"/>
      <c r="AV33" s="676"/>
      <c r="AW33" s="676"/>
      <c r="AX33" s="676"/>
      <c r="AY33" s="676"/>
      <c r="AZ33" s="676"/>
    </row>
    <row r="34" spans="1:52" s="678" customFormat="1" ht="15" customHeight="1">
      <c r="A34" s="1865" t="s">
        <v>1137</v>
      </c>
      <c r="B34" s="679">
        <v>31</v>
      </c>
      <c r="C34" s="680"/>
      <c r="D34" s="670"/>
      <c r="E34" s="671"/>
      <c r="F34" s="672"/>
      <c r="G34" s="671"/>
      <c r="H34" s="671"/>
      <c r="I34" s="671"/>
      <c r="J34" s="673"/>
      <c r="K34" s="673"/>
      <c r="L34" s="674"/>
      <c r="M34" s="675"/>
      <c r="N34" s="681"/>
      <c r="O34" s="676"/>
      <c r="P34" s="676"/>
      <c r="Q34" s="676"/>
      <c r="R34" s="676"/>
      <c r="S34" s="676"/>
      <c r="T34" s="676"/>
      <c r="U34" s="676"/>
      <c r="V34" s="676"/>
      <c r="W34" s="676"/>
      <c r="X34" s="676"/>
      <c r="Y34" s="676"/>
      <c r="Z34" s="676"/>
      <c r="AA34" s="676"/>
      <c r="AB34" s="676"/>
      <c r="AC34" s="676"/>
      <c r="AD34" s="676"/>
      <c r="AE34" s="676"/>
      <c r="AF34" s="676"/>
      <c r="AG34" s="676"/>
      <c r="AH34" s="676"/>
      <c r="AI34" s="676"/>
      <c r="AJ34" s="676"/>
      <c r="AK34" s="676"/>
      <c r="AL34" s="676"/>
      <c r="AM34" s="676"/>
      <c r="AN34" s="676"/>
      <c r="AO34" s="676"/>
      <c r="AP34" s="676"/>
      <c r="AQ34" s="676"/>
      <c r="AR34" s="676"/>
      <c r="AS34" s="676"/>
      <c r="AT34" s="676"/>
      <c r="AU34" s="676"/>
      <c r="AV34" s="676"/>
      <c r="AW34" s="676"/>
      <c r="AX34" s="676"/>
      <c r="AY34" s="676"/>
      <c r="AZ34" s="676"/>
    </row>
    <row r="35" spans="1:52" s="678" customFormat="1" ht="15" customHeight="1">
      <c r="A35" s="1865"/>
      <c r="B35" s="679">
        <v>32</v>
      </c>
      <c r="C35" s="680"/>
      <c r="D35" s="670"/>
      <c r="E35" s="671"/>
      <c r="F35" s="672"/>
      <c r="G35" s="671"/>
      <c r="H35" s="671"/>
      <c r="I35" s="671"/>
      <c r="J35" s="673"/>
      <c r="K35" s="673"/>
      <c r="L35" s="674"/>
      <c r="M35" s="675"/>
      <c r="N35" s="681"/>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676"/>
      <c r="AQ35" s="676"/>
      <c r="AR35" s="676"/>
      <c r="AS35" s="676"/>
      <c r="AT35" s="676"/>
      <c r="AU35" s="676"/>
      <c r="AV35" s="676"/>
      <c r="AW35" s="676"/>
      <c r="AX35" s="676"/>
      <c r="AY35" s="676"/>
      <c r="AZ35" s="676"/>
    </row>
    <row r="36" spans="1:52" s="678" customFormat="1" ht="15" customHeight="1">
      <c r="A36" s="1865"/>
      <c r="B36" s="679">
        <v>33</v>
      </c>
      <c r="C36" s="680"/>
      <c r="D36" s="670"/>
      <c r="E36" s="671"/>
      <c r="F36" s="672"/>
      <c r="G36" s="671"/>
      <c r="H36" s="671"/>
      <c r="I36" s="671"/>
      <c r="J36" s="673"/>
      <c r="K36" s="673"/>
      <c r="L36" s="674"/>
      <c r="M36" s="675"/>
      <c r="N36" s="681"/>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76"/>
      <c r="AL36" s="676"/>
      <c r="AM36" s="676"/>
      <c r="AN36" s="676"/>
      <c r="AO36" s="676"/>
      <c r="AP36" s="676"/>
      <c r="AQ36" s="676"/>
      <c r="AR36" s="676"/>
      <c r="AS36" s="676"/>
      <c r="AT36" s="676"/>
      <c r="AU36" s="676"/>
      <c r="AV36" s="676"/>
      <c r="AW36" s="676"/>
      <c r="AX36" s="676"/>
      <c r="AY36" s="676"/>
      <c r="AZ36" s="676"/>
    </row>
    <row r="37" spans="1:52" s="678" customFormat="1" ht="15" customHeight="1">
      <c r="A37" s="1865"/>
      <c r="B37" s="679">
        <v>34</v>
      </c>
      <c r="C37" s="680"/>
      <c r="D37" s="670"/>
      <c r="E37" s="671"/>
      <c r="F37" s="672"/>
      <c r="G37" s="671"/>
      <c r="H37" s="671"/>
      <c r="I37" s="671"/>
      <c r="J37" s="673"/>
      <c r="K37" s="673"/>
      <c r="L37" s="674"/>
      <c r="M37" s="675"/>
      <c r="N37" s="681"/>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6"/>
      <c r="AL37" s="676"/>
      <c r="AM37" s="676"/>
      <c r="AN37" s="676"/>
      <c r="AO37" s="676"/>
      <c r="AP37" s="676"/>
      <c r="AQ37" s="676"/>
      <c r="AR37" s="676"/>
      <c r="AS37" s="676"/>
      <c r="AT37" s="676"/>
      <c r="AU37" s="676"/>
      <c r="AV37" s="676"/>
      <c r="AW37" s="676"/>
      <c r="AX37" s="676"/>
      <c r="AY37" s="676"/>
      <c r="AZ37" s="676"/>
    </row>
    <row r="38" spans="1:52" s="678" customFormat="1" ht="15" customHeight="1">
      <c r="A38" s="1865"/>
      <c r="B38" s="679">
        <v>35</v>
      </c>
      <c r="C38" s="680"/>
      <c r="D38" s="670"/>
      <c r="E38" s="671"/>
      <c r="F38" s="672"/>
      <c r="G38" s="671"/>
      <c r="H38" s="671"/>
      <c r="I38" s="671"/>
      <c r="J38" s="673"/>
      <c r="K38" s="673"/>
      <c r="L38" s="674"/>
      <c r="M38" s="675"/>
      <c r="N38" s="681"/>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6"/>
      <c r="AO38" s="676"/>
      <c r="AP38" s="676"/>
      <c r="AQ38" s="676"/>
      <c r="AR38" s="676"/>
      <c r="AS38" s="676"/>
      <c r="AT38" s="676"/>
      <c r="AU38" s="676"/>
      <c r="AV38" s="676"/>
      <c r="AW38" s="676"/>
      <c r="AX38" s="676"/>
      <c r="AY38" s="676"/>
      <c r="AZ38" s="676"/>
    </row>
    <row r="39" spans="1:52" s="678" customFormat="1" ht="15" customHeight="1">
      <c r="A39" s="1865"/>
      <c r="B39" s="679">
        <v>36</v>
      </c>
      <c r="C39" s="680"/>
      <c r="D39" s="670"/>
      <c r="E39" s="671"/>
      <c r="F39" s="672"/>
      <c r="G39" s="671"/>
      <c r="H39" s="671"/>
      <c r="I39" s="671"/>
      <c r="J39" s="673"/>
      <c r="K39" s="673"/>
      <c r="L39" s="674"/>
      <c r="M39" s="675"/>
      <c r="N39" s="681"/>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row>
    <row r="40" spans="1:52" s="678" customFormat="1" ht="15" customHeight="1">
      <c r="A40" s="1865"/>
      <c r="B40" s="679">
        <v>37</v>
      </c>
      <c r="C40" s="680"/>
      <c r="D40" s="670"/>
      <c r="E40" s="671"/>
      <c r="F40" s="672"/>
      <c r="G40" s="671"/>
      <c r="H40" s="671"/>
      <c r="I40" s="671"/>
      <c r="J40" s="673"/>
      <c r="K40" s="673"/>
      <c r="L40" s="674"/>
      <c r="M40" s="675"/>
      <c r="N40" s="681"/>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676"/>
      <c r="AR40" s="676"/>
      <c r="AS40" s="676"/>
      <c r="AT40" s="676"/>
      <c r="AU40" s="676"/>
      <c r="AV40" s="676"/>
      <c r="AW40" s="676"/>
      <c r="AX40" s="676"/>
      <c r="AY40" s="676"/>
      <c r="AZ40" s="676"/>
    </row>
    <row r="41" spans="1:52" s="678" customFormat="1" ht="15" customHeight="1">
      <c r="A41" s="1865"/>
      <c r="B41" s="679">
        <v>38</v>
      </c>
      <c r="C41" s="680"/>
      <c r="D41" s="670"/>
      <c r="E41" s="671"/>
      <c r="F41" s="672"/>
      <c r="G41" s="671"/>
      <c r="H41" s="671"/>
      <c r="I41" s="671"/>
      <c r="J41" s="673"/>
      <c r="K41" s="673"/>
      <c r="L41" s="674"/>
      <c r="M41" s="675"/>
      <c r="N41" s="681"/>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c r="AQ41" s="676"/>
      <c r="AR41" s="676"/>
      <c r="AS41" s="676"/>
      <c r="AT41" s="676"/>
      <c r="AU41" s="676"/>
      <c r="AV41" s="676"/>
      <c r="AW41" s="676"/>
      <c r="AX41" s="676"/>
      <c r="AY41" s="676"/>
      <c r="AZ41" s="676"/>
    </row>
    <row r="42" spans="1:52" s="678" customFormat="1" ht="15" customHeight="1">
      <c r="A42" s="1865"/>
      <c r="B42" s="679">
        <v>39</v>
      </c>
      <c r="C42" s="680"/>
      <c r="D42" s="670"/>
      <c r="E42" s="671"/>
      <c r="F42" s="672"/>
      <c r="G42" s="671"/>
      <c r="H42" s="671"/>
      <c r="I42" s="671"/>
      <c r="J42" s="673"/>
      <c r="K42" s="673"/>
      <c r="L42" s="674"/>
      <c r="M42" s="675"/>
      <c r="N42" s="681"/>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c r="AP42" s="676"/>
      <c r="AQ42" s="676"/>
      <c r="AR42" s="676"/>
      <c r="AS42" s="676"/>
      <c r="AT42" s="676"/>
      <c r="AU42" s="676"/>
      <c r="AV42" s="676"/>
      <c r="AW42" s="676"/>
      <c r="AX42" s="676"/>
      <c r="AY42" s="676"/>
      <c r="AZ42" s="676"/>
    </row>
    <row r="43" spans="1:52" s="678" customFormat="1" ht="15" customHeight="1">
      <c r="A43" s="1865"/>
      <c r="B43" s="679">
        <v>40</v>
      </c>
      <c r="C43" s="680"/>
      <c r="D43" s="670"/>
      <c r="E43" s="671"/>
      <c r="F43" s="672"/>
      <c r="G43" s="671"/>
      <c r="H43" s="671"/>
      <c r="I43" s="671"/>
      <c r="J43" s="673"/>
      <c r="K43" s="673"/>
      <c r="L43" s="674"/>
      <c r="M43" s="675"/>
      <c r="N43" s="681"/>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6"/>
      <c r="AR43" s="676"/>
      <c r="AS43" s="676"/>
      <c r="AT43" s="676"/>
      <c r="AU43" s="676"/>
      <c r="AV43" s="676"/>
      <c r="AW43" s="676"/>
      <c r="AX43" s="676"/>
      <c r="AY43" s="676"/>
      <c r="AZ43" s="676"/>
    </row>
    <row r="44" spans="1:52" s="683" customFormat="1" ht="15" customHeight="1">
      <c r="A44" s="1865"/>
      <c r="B44" s="679">
        <v>41</v>
      </c>
      <c r="C44" s="680"/>
      <c r="D44" s="670"/>
      <c r="E44" s="671"/>
      <c r="F44" s="672"/>
      <c r="G44" s="671"/>
      <c r="H44" s="671"/>
      <c r="I44" s="671"/>
      <c r="J44" s="673"/>
      <c r="K44" s="673"/>
      <c r="L44" s="674"/>
      <c r="M44" s="675"/>
      <c r="N44" s="681"/>
      <c r="O44" s="676"/>
      <c r="P44" s="676"/>
      <c r="Q44" s="676"/>
      <c r="R44" s="676"/>
      <c r="S44" s="676"/>
      <c r="T44" s="676"/>
      <c r="U44" s="676"/>
      <c r="V44" s="682"/>
      <c r="W44" s="682"/>
      <c r="X44" s="682"/>
      <c r="Y44" s="682"/>
      <c r="Z44" s="682"/>
      <c r="AA44" s="682"/>
      <c r="AB44" s="682"/>
      <c r="AC44" s="682"/>
      <c r="AD44" s="682"/>
      <c r="AE44" s="682"/>
      <c r="AF44" s="682"/>
      <c r="AG44" s="682"/>
      <c r="AH44" s="682"/>
      <c r="AI44" s="682"/>
      <c r="AJ44" s="682"/>
      <c r="AK44" s="682"/>
      <c r="AL44" s="682"/>
      <c r="AM44" s="682"/>
      <c r="AN44" s="682"/>
      <c r="AO44" s="682"/>
      <c r="AP44" s="682"/>
      <c r="AQ44" s="682"/>
      <c r="AR44" s="682"/>
      <c r="AS44" s="682"/>
      <c r="AT44" s="682"/>
      <c r="AU44" s="682"/>
      <c r="AV44" s="682"/>
      <c r="AW44" s="682"/>
      <c r="AX44" s="682"/>
      <c r="AY44" s="682"/>
      <c r="AZ44" s="682"/>
    </row>
    <row r="45" spans="1:52" s="683" customFormat="1" ht="15" customHeight="1">
      <c r="A45" s="1865"/>
      <c r="B45" s="679">
        <v>42</v>
      </c>
      <c r="C45" s="680"/>
      <c r="D45" s="670"/>
      <c r="E45" s="671"/>
      <c r="F45" s="672"/>
      <c r="G45" s="671"/>
      <c r="H45" s="671"/>
      <c r="I45" s="671"/>
      <c r="J45" s="673"/>
      <c r="K45" s="673"/>
      <c r="L45" s="674"/>
      <c r="M45" s="675"/>
      <c r="N45" s="681"/>
      <c r="O45" s="676"/>
      <c r="P45" s="676"/>
      <c r="Q45" s="676"/>
      <c r="R45" s="676"/>
      <c r="S45" s="676"/>
      <c r="T45" s="676"/>
      <c r="U45" s="676"/>
      <c r="V45" s="682"/>
      <c r="W45" s="682"/>
      <c r="X45" s="682"/>
      <c r="Y45" s="682"/>
      <c r="Z45" s="682"/>
      <c r="AA45" s="682"/>
      <c r="AB45" s="682"/>
      <c r="AC45" s="682"/>
      <c r="AD45" s="682"/>
      <c r="AE45" s="682"/>
      <c r="AF45" s="682"/>
      <c r="AG45" s="682"/>
      <c r="AH45" s="682"/>
      <c r="AI45" s="682"/>
      <c r="AJ45" s="682"/>
      <c r="AK45" s="682"/>
      <c r="AL45" s="682"/>
      <c r="AM45" s="682"/>
      <c r="AN45" s="682"/>
      <c r="AO45" s="682"/>
      <c r="AP45" s="682"/>
      <c r="AQ45" s="682"/>
      <c r="AR45" s="682"/>
      <c r="AS45" s="682"/>
      <c r="AT45" s="682"/>
      <c r="AU45" s="682"/>
      <c r="AV45" s="682"/>
      <c r="AW45" s="682"/>
      <c r="AX45" s="682"/>
      <c r="AY45" s="682"/>
      <c r="AZ45" s="682"/>
    </row>
    <row r="46" spans="1:52" s="683" customFormat="1" ht="15" customHeight="1">
      <c r="A46" s="1865"/>
      <c r="B46" s="679">
        <v>43</v>
      </c>
      <c r="C46" s="680"/>
      <c r="D46" s="670"/>
      <c r="E46" s="671"/>
      <c r="F46" s="672"/>
      <c r="G46" s="671"/>
      <c r="H46" s="671"/>
      <c r="I46" s="671"/>
      <c r="J46" s="673"/>
      <c r="K46" s="673"/>
      <c r="L46" s="674"/>
      <c r="M46" s="675"/>
      <c r="N46" s="681"/>
      <c r="O46" s="676"/>
      <c r="P46" s="676"/>
      <c r="Q46" s="676"/>
      <c r="R46" s="676"/>
      <c r="S46" s="676"/>
      <c r="T46" s="676"/>
      <c r="U46" s="676"/>
      <c r="V46" s="682"/>
      <c r="W46" s="682"/>
      <c r="X46" s="682"/>
      <c r="Y46" s="682"/>
      <c r="Z46" s="682"/>
      <c r="AA46" s="682"/>
      <c r="AB46" s="682"/>
      <c r="AC46" s="682"/>
      <c r="AD46" s="682"/>
      <c r="AE46" s="682"/>
      <c r="AF46" s="682"/>
      <c r="AG46" s="682"/>
      <c r="AH46" s="682"/>
      <c r="AI46" s="682"/>
      <c r="AJ46" s="682"/>
      <c r="AK46" s="682"/>
      <c r="AL46" s="682"/>
      <c r="AM46" s="682"/>
      <c r="AN46" s="682"/>
      <c r="AO46" s="682"/>
      <c r="AP46" s="682"/>
      <c r="AQ46" s="682"/>
      <c r="AR46" s="682"/>
      <c r="AS46" s="682"/>
      <c r="AT46" s="682"/>
      <c r="AU46" s="682"/>
      <c r="AV46" s="682"/>
      <c r="AW46" s="682"/>
      <c r="AX46" s="682"/>
      <c r="AY46" s="682"/>
      <c r="AZ46" s="682"/>
    </row>
    <row r="47" spans="1:52" s="683" customFormat="1" ht="15" customHeight="1">
      <c r="A47" s="1865"/>
      <c r="B47" s="679">
        <v>44</v>
      </c>
      <c r="C47" s="680"/>
      <c r="D47" s="670"/>
      <c r="E47" s="671"/>
      <c r="F47" s="672"/>
      <c r="G47" s="671"/>
      <c r="H47" s="671"/>
      <c r="I47" s="671"/>
      <c r="J47" s="673"/>
      <c r="K47" s="673"/>
      <c r="L47" s="674"/>
      <c r="M47" s="675"/>
      <c r="N47" s="681"/>
      <c r="O47" s="676"/>
      <c r="P47" s="676"/>
      <c r="Q47" s="676"/>
      <c r="R47" s="676"/>
      <c r="S47" s="676"/>
      <c r="T47" s="676"/>
      <c r="U47" s="676"/>
      <c r="V47" s="682"/>
      <c r="W47" s="682"/>
      <c r="X47" s="682"/>
      <c r="Y47" s="682"/>
      <c r="Z47" s="682"/>
      <c r="AA47" s="682"/>
      <c r="AB47" s="682"/>
      <c r="AC47" s="682"/>
      <c r="AD47" s="682"/>
      <c r="AE47" s="682"/>
      <c r="AF47" s="682"/>
      <c r="AG47" s="682"/>
      <c r="AH47" s="682"/>
      <c r="AI47" s="682"/>
      <c r="AJ47" s="682"/>
      <c r="AK47" s="682"/>
      <c r="AL47" s="682"/>
      <c r="AM47" s="682"/>
      <c r="AN47" s="682"/>
      <c r="AO47" s="682"/>
      <c r="AP47" s="682"/>
      <c r="AQ47" s="682"/>
      <c r="AR47" s="682"/>
      <c r="AS47" s="682"/>
      <c r="AT47" s="682"/>
      <c r="AU47" s="682"/>
      <c r="AV47" s="682"/>
      <c r="AW47" s="682"/>
      <c r="AX47" s="682"/>
      <c r="AY47" s="682"/>
      <c r="AZ47" s="682"/>
    </row>
    <row r="48" spans="1:52" s="683" customFormat="1" ht="15" customHeight="1">
      <c r="A48" s="1865"/>
      <c r="B48" s="679">
        <v>45</v>
      </c>
      <c r="C48" s="680"/>
      <c r="D48" s="670"/>
      <c r="E48" s="671"/>
      <c r="F48" s="672"/>
      <c r="G48" s="671"/>
      <c r="H48" s="671"/>
      <c r="I48" s="671"/>
      <c r="J48" s="673"/>
      <c r="K48" s="673"/>
      <c r="L48" s="674"/>
      <c r="M48" s="675"/>
      <c r="N48" s="681"/>
      <c r="O48" s="676"/>
      <c r="P48" s="676"/>
      <c r="Q48" s="676"/>
      <c r="R48" s="676"/>
      <c r="S48" s="676"/>
      <c r="T48" s="676"/>
      <c r="U48" s="676"/>
      <c r="V48" s="682"/>
      <c r="W48" s="682"/>
      <c r="X48" s="682"/>
      <c r="Y48" s="682"/>
      <c r="Z48" s="682"/>
      <c r="AA48" s="682"/>
      <c r="AB48" s="682"/>
      <c r="AC48" s="682"/>
      <c r="AD48" s="682"/>
      <c r="AE48" s="682"/>
      <c r="AF48" s="682"/>
      <c r="AG48" s="682"/>
      <c r="AH48" s="682"/>
      <c r="AI48" s="682"/>
      <c r="AJ48" s="682"/>
      <c r="AK48" s="682"/>
      <c r="AL48" s="682"/>
      <c r="AM48" s="682"/>
      <c r="AN48" s="682"/>
      <c r="AO48" s="682"/>
      <c r="AP48" s="682"/>
      <c r="AQ48" s="682"/>
      <c r="AR48" s="682"/>
      <c r="AS48" s="682"/>
      <c r="AT48" s="682"/>
      <c r="AU48" s="682"/>
      <c r="AV48" s="682"/>
      <c r="AW48" s="682"/>
      <c r="AX48" s="682"/>
      <c r="AY48" s="682"/>
      <c r="AZ48" s="682"/>
    </row>
    <row r="49" spans="1:52" s="683" customFormat="1" ht="15" customHeight="1">
      <c r="A49" s="1865" t="s">
        <v>1137</v>
      </c>
      <c r="B49" s="679">
        <v>46</v>
      </c>
      <c r="C49" s="680"/>
      <c r="D49" s="670"/>
      <c r="E49" s="671"/>
      <c r="F49" s="672"/>
      <c r="G49" s="671"/>
      <c r="H49" s="671"/>
      <c r="I49" s="671"/>
      <c r="J49" s="673"/>
      <c r="K49" s="673"/>
      <c r="L49" s="674"/>
      <c r="M49" s="675"/>
      <c r="N49" s="681"/>
      <c r="O49" s="676"/>
      <c r="P49" s="676"/>
      <c r="Q49" s="676"/>
      <c r="R49" s="676"/>
      <c r="S49" s="676"/>
      <c r="T49" s="676"/>
      <c r="U49" s="676"/>
      <c r="V49" s="682"/>
      <c r="W49" s="682"/>
      <c r="X49" s="682"/>
      <c r="Y49" s="682"/>
      <c r="Z49" s="682"/>
      <c r="AA49" s="682"/>
      <c r="AB49" s="682"/>
      <c r="AC49" s="682"/>
      <c r="AD49" s="682"/>
      <c r="AE49" s="682"/>
      <c r="AF49" s="682"/>
      <c r="AG49" s="682"/>
      <c r="AH49" s="682"/>
      <c r="AI49" s="682"/>
      <c r="AJ49" s="682"/>
      <c r="AK49" s="682"/>
      <c r="AL49" s="682"/>
      <c r="AM49" s="682"/>
      <c r="AN49" s="682"/>
      <c r="AO49" s="682"/>
      <c r="AP49" s="682"/>
      <c r="AQ49" s="682"/>
      <c r="AR49" s="682"/>
      <c r="AS49" s="682"/>
      <c r="AT49" s="682"/>
      <c r="AU49" s="682"/>
      <c r="AV49" s="682"/>
      <c r="AW49" s="682"/>
      <c r="AX49" s="682"/>
      <c r="AY49" s="682"/>
      <c r="AZ49" s="682"/>
    </row>
    <row r="50" spans="1:52" s="683" customFormat="1" ht="15" customHeight="1">
      <c r="A50" s="1865"/>
      <c r="B50" s="679">
        <v>47</v>
      </c>
      <c r="C50" s="680"/>
      <c r="D50" s="670"/>
      <c r="E50" s="671"/>
      <c r="F50" s="672"/>
      <c r="G50" s="671"/>
      <c r="H50" s="671"/>
      <c r="I50" s="671"/>
      <c r="J50" s="673"/>
      <c r="K50" s="673"/>
      <c r="L50" s="674"/>
      <c r="M50" s="675"/>
      <c r="N50" s="681"/>
      <c r="O50" s="676"/>
      <c r="P50" s="676"/>
      <c r="Q50" s="676"/>
      <c r="R50" s="676"/>
      <c r="S50" s="676"/>
      <c r="T50" s="676"/>
      <c r="U50" s="676"/>
      <c r="V50" s="682"/>
      <c r="W50" s="682"/>
      <c r="X50" s="682"/>
      <c r="Y50" s="682"/>
      <c r="Z50" s="682"/>
      <c r="AA50" s="682"/>
      <c r="AB50" s="682"/>
      <c r="AC50" s="682"/>
      <c r="AD50" s="682"/>
      <c r="AE50" s="682"/>
      <c r="AF50" s="682"/>
      <c r="AG50" s="682"/>
      <c r="AH50" s="682"/>
      <c r="AI50" s="682"/>
      <c r="AJ50" s="682"/>
      <c r="AK50" s="682"/>
      <c r="AL50" s="682"/>
      <c r="AM50" s="682"/>
      <c r="AN50" s="682"/>
      <c r="AO50" s="682"/>
      <c r="AP50" s="682"/>
      <c r="AQ50" s="682"/>
      <c r="AR50" s="682"/>
      <c r="AS50" s="682"/>
      <c r="AT50" s="682"/>
      <c r="AU50" s="682"/>
      <c r="AV50" s="682"/>
      <c r="AW50" s="682"/>
      <c r="AX50" s="682"/>
      <c r="AY50" s="682"/>
      <c r="AZ50" s="682"/>
    </row>
    <row r="51" spans="1:52" s="683" customFormat="1" ht="15" customHeight="1">
      <c r="A51" s="1865"/>
      <c r="B51" s="679">
        <v>48</v>
      </c>
      <c r="C51" s="680"/>
      <c r="D51" s="670"/>
      <c r="E51" s="671"/>
      <c r="F51" s="672"/>
      <c r="G51" s="671"/>
      <c r="H51" s="671"/>
      <c r="I51" s="671"/>
      <c r="J51" s="673"/>
      <c r="K51" s="673"/>
      <c r="L51" s="674"/>
      <c r="M51" s="675"/>
      <c r="N51" s="681"/>
      <c r="O51" s="676"/>
      <c r="P51" s="676"/>
      <c r="Q51" s="676"/>
      <c r="R51" s="676"/>
      <c r="S51" s="676"/>
      <c r="T51" s="676"/>
      <c r="U51" s="676"/>
      <c r="V51" s="682"/>
      <c r="W51" s="682"/>
      <c r="X51" s="682"/>
      <c r="Y51" s="682"/>
      <c r="Z51" s="682"/>
      <c r="AA51" s="682"/>
      <c r="AB51" s="682"/>
      <c r="AC51" s="682"/>
      <c r="AD51" s="682"/>
      <c r="AE51" s="682"/>
      <c r="AF51" s="682"/>
      <c r="AG51" s="682"/>
      <c r="AH51" s="682"/>
      <c r="AI51" s="682"/>
      <c r="AJ51" s="682"/>
      <c r="AK51" s="682"/>
      <c r="AL51" s="682"/>
      <c r="AM51" s="682"/>
      <c r="AN51" s="682"/>
      <c r="AO51" s="682"/>
      <c r="AP51" s="682"/>
      <c r="AQ51" s="682"/>
      <c r="AR51" s="682"/>
      <c r="AS51" s="682"/>
      <c r="AT51" s="682"/>
      <c r="AU51" s="682"/>
      <c r="AV51" s="682"/>
      <c r="AW51" s="682"/>
      <c r="AX51" s="682"/>
      <c r="AY51" s="682"/>
      <c r="AZ51" s="682"/>
    </row>
    <row r="52" spans="1:52" s="683" customFormat="1" ht="15" customHeight="1">
      <c r="A52" s="1865"/>
      <c r="B52" s="679">
        <v>49</v>
      </c>
      <c r="C52" s="680"/>
      <c r="D52" s="670"/>
      <c r="E52" s="671"/>
      <c r="F52" s="672"/>
      <c r="G52" s="671"/>
      <c r="H52" s="671"/>
      <c r="I52" s="671"/>
      <c r="J52" s="673"/>
      <c r="K52" s="673"/>
      <c r="L52" s="674"/>
      <c r="M52" s="675"/>
      <c r="N52" s="681"/>
      <c r="O52" s="676"/>
      <c r="P52" s="676"/>
      <c r="Q52" s="676"/>
      <c r="R52" s="676"/>
      <c r="S52" s="676"/>
      <c r="T52" s="676"/>
      <c r="U52" s="676"/>
      <c r="V52" s="682"/>
      <c r="W52" s="682"/>
      <c r="X52" s="682"/>
      <c r="Y52" s="682"/>
      <c r="Z52" s="682"/>
      <c r="AA52" s="682"/>
      <c r="AB52" s="682"/>
      <c r="AC52" s="682"/>
      <c r="AD52" s="682"/>
      <c r="AE52" s="682"/>
      <c r="AF52" s="682"/>
      <c r="AG52" s="682"/>
      <c r="AH52" s="682"/>
      <c r="AI52" s="682"/>
      <c r="AJ52" s="682"/>
      <c r="AK52" s="682"/>
      <c r="AL52" s="682"/>
      <c r="AM52" s="682"/>
      <c r="AN52" s="682"/>
      <c r="AO52" s="682"/>
      <c r="AP52" s="682"/>
      <c r="AQ52" s="682"/>
      <c r="AR52" s="682"/>
      <c r="AS52" s="682"/>
      <c r="AT52" s="682"/>
      <c r="AU52" s="682"/>
      <c r="AV52" s="682"/>
      <c r="AW52" s="682"/>
      <c r="AX52" s="682"/>
      <c r="AY52" s="682"/>
      <c r="AZ52" s="682"/>
    </row>
    <row r="53" spans="1:52" s="683" customFormat="1" ht="15" customHeight="1">
      <c r="A53" s="1865"/>
      <c r="B53" s="679">
        <v>50</v>
      </c>
      <c r="C53" s="680"/>
      <c r="D53" s="670"/>
      <c r="E53" s="671"/>
      <c r="F53" s="672"/>
      <c r="G53" s="671"/>
      <c r="H53" s="671"/>
      <c r="I53" s="671"/>
      <c r="J53" s="673"/>
      <c r="K53" s="673"/>
      <c r="L53" s="674"/>
      <c r="M53" s="675"/>
      <c r="N53" s="681"/>
      <c r="O53" s="676"/>
      <c r="P53" s="676"/>
      <c r="Q53" s="676"/>
      <c r="R53" s="676"/>
      <c r="S53" s="676"/>
      <c r="T53" s="676"/>
      <c r="U53" s="676"/>
      <c r="V53" s="682"/>
      <c r="W53" s="682"/>
      <c r="X53" s="682"/>
      <c r="Y53" s="682"/>
      <c r="Z53" s="682"/>
      <c r="AA53" s="682"/>
      <c r="AB53" s="682"/>
      <c r="AC53" s="682"/>
      <c r="AD53" s="682"/>
      <c r="AE53" s="682"/>
      <c r="AF53" s="682"/>
      <c r="AG53" s="682"/>
      <c r="AH53" s="682"/>
      <c r="AI53" s="682"/>
      <c r="AJ53" s="682"/>
      <c r="AK53" s="682"/>
      <c r="AL53" s="682"/>
      <c r="AM53" s="682"/>
      <c r="AN53" s="682"/>
      <c r="AO53" s="682"/>
      <c r="AP53" s="682"/>
      <c r="AQ53" s="682"/>
      <c r="AR53" s="682"/>
      <c r="AS53" s="682"/>
      <c r="AT53" s="682"/>
      <c r="AU53" s="682"/>
      <c r="AV53" s="682"/>
      <c r="AW53" s="682"/>
      <c r="AX53" s="682"/>
      <c r="AY53" s="682"/>
      <c r="AZ53" s="682"/>
    </row>
    <row r="54" spans="1:52" s="683" customFormat="1" ht="15" customHeight="1">
      <c r="A54" s="1865"/>
      <c r="B54" s="679">
        <v>51</v>
      </c>
      <c r="C54" s="680"/>
      <c r="D54" s="670"/>
      <c r="E54" s="671"/>
      <c r="F54" s="672"/>
      <c r="G54" s="671"/>
      <c r="H54" s="671"/>
      <c r="I54" s="671"/>
      <c r="J54" s="673"/>
      <c r="K54" s="673"/>
      <c r="L54" s="674"/>
      <c r="M54" s="675"/>
      <c r="N54" s="681"/>
      <c r="O54" s="676"/>
      <c r="P54" s="676"/>
      <c r="Q54" s="676"/>
      <c r="R54" s="676"/>
      <c r="S54" s="676"/>
      <c r="T54" s="676"/>
      <c r="U54" s="676"/>
      <c r="V54" s="682"/>
      <c r="W54" s="682"/>
      <c r="X54" s="682"/>
      <c r="Y54" s="682"/>
      <c r="Z54" s="682"/>
      <c r="AA54" s="682"/>
      <c r="AB54" s="682"/>
      <c r="AC54" s="682"/>
      <c r="AD54" s="682"/>
      <c r="AE54" s="682"/>
      <c r="AF54" s="682"/>
      <c r="AG54" s="682"/>
      <c r="AH54" s="682"/>
      <c r="AI54" s="682"/>
      <c r="AJ54" s="682"/>
      <c r="AK54" s="682"/>
      <c r="AL54" s="682"/>
      <c r="AM54" s="682"/>
      <c r="AN54" s="682"/>
      <c r="AO54" s="682"/>
      <c r="AP54" s="682"/>
      <c r="AQ54" s="682"/>
      <c r="AR54" s="682"/>
      <c r="AS54" s="682"/>
      <c r="AT54" s="682"/>
      <c r="AU54" s="682"/>
      <c r="AV54" s="682"/>
      <c r="AW54" s="682"/>
      <c r="AX54" s="682"/>
      <c r="AY54" s="682"/>
      <c r="AZ54" s="682"/>
    </row>
    <row r="55" spans="1:52" s="683" customFormat="1" ht="15" customHeight="1">
      <c r="A55" s="1865"/>
      <c r="B55" s="679">
        <v>52</v>
      </c>
      <c r="C55" s="680"/>
      <c r="D55" s="670"/>
      <c r="E55" s="671"/>
      <c r="F55" s="672"/>
      <c r="G55" s="671"/>
      <c r="H55" s="671"/>
      <c r="I55" s="671"/>
      <c r="J55" s="673"/>
      <c r="K55" s="673"/>
      <c r="L55" s="674"/>
      <c r="M55" s="675"/>
      <c r="N55" s="681"/>
      <c r="O55" s="676"/>
      <c r="P55" s="676"/>
      <c r="Q55" s="676"/>
      <c r="R55" s="676"/>
      <c r="S55" s="676"/>
      <c r="T55" s="676"/>
      <c r="U55" s="676"/>
      <c r="V55" s="682"/>
      <c r="W55" s="682"/>
      <c r="X55" s="682"/>
      <c r="Y55" s="682"/>
      <c r="Z55" s="682"/>
      <c r="AA55" s="682"/>
      <c r="AB55" s="682"/>
      <c r="AC55" s="682"/>
      <c r="AD55" s="682"/>
      <c r="AE55" s="682"/>
      <c r="AF55" s="682"/>
      <c r="AG55" s="682"/>
      <c r="AH55" s="682"/>
      <c r="AI55" s="682"/>
      <c r="AJ55" s="682"/>
      <c r="AK55" s="682"/>
      <c r="AL55" s="682"/>
      <c r="AM55" s="682"/>
      <c r="AN55" s="682"/>
      <c r="AO55" s="682"/>
      <c r="AP55" s="682"/>
      <c r="AQ55" s="682"/>
      <c r="AR55" s="682"/>
      <c r="AS55" s="682"/>
      <c r="AT55" s="682"/>
      <c r="AU55" s="682"/>
      <c r="AV55" s="682"/>
      <c r="AW55" s="682"/>
      <c r="AX55" s="682"/>
      <c r="AY55" s="682"/>
      <c r="AZ55" s="682"/>
    </row>
    <row r="56" spans="1:52" s="683" customFormat="1" ht="15" customHeight="1">
      <c r="A56" s="1865"/>
      <c r="B56" s="679">
        <v>53</v>
      </c>
      <c r="C56" s="680"/>
      <c r="D56" s="670"/>
      <c r="E56" s="671"/>
      <c r="F56" s="672"/>
      <c r="G56" s="671"/>
      <c r="H56" s="671"/>
      <c r="I56" s="671"/>
      <c r="J56" s="673"/>
      <c r="K56" s="673"/>
      <c r="L56" s="674"/>
      <c r="M56" s="675"/>
      <c r="N56" s="681"/>
      <c r="O56" s="676"/>
      <c r="P56" s="676"/>
      <c r="Q56" s="676"/>
      <c r="R56" s="676"/>
      <c r="S56" s="676"/>
      <c r="T56" s="676"/>
      <c r="U56" s="676"/>
      <c r="V56" s="682"/>
      <c r="W56" s="682"/>
      <c r="X56" s="682"/>
      <c r="Y56" s="682"/>
      <c r="Z56" s="682"/>
      <c r="AA56" s="682"/>
      <c r="AB56" s="682"/>
      <c r="AC56" s="682"/>
      <c r="AD56" s="682"/>
      <c r="AE56" s="682"/>
      <c r="AF56" s="682"/>
      <c r="AG56" s="682"/>
      <c r="AH56" s="682"/>
      <c r="AI56" s="682"/>
      <c r="AJ56" s="682"/>
      <c r="AK56" s="682"/>
      <c r="AL56" s="682"/>
      <c r="AM56" s="682"/>
      <c r="AN56" s="682"/>
      <c r="AO56" s="682"/>
      <c r="AP56" s="682"/>
      <c r="AQ56" s="682"/>
      <c r="AR56" s="682"/>
      <c r="AS56" s="682"/>
      <c r="AT56" s="682"/>
      <c r="AU56" s="682"/>
      <c r="AV56" s="682"/>
      <c r="AW56" s="682"/>
      <c r="AX56" s="682"/>
      <c r="AY56" s="682"/>
      <c r="AZ56" s="682"/>
    </row>
    <row r="57" spans="1:52" s="683" customFormat="1" ht="15" customHeight="1">
      <c r="A57" s="1865"/>
      <c r="B57" s="679">
        <v>54</v>
      </c>
      <c r="C57" s="680"/>
      <c r="D57" s="670"/>
      <c r="E57" s="671"/>
      <c r="F57" s="672"/>
      <c r="G57" s="671"/>
      <c r="H57" s="671"/>
      <c r="I57" s="671"/>
      <c r="J57" s="673"/>
      <c r="K57" s="673"/>
      <c r="L57" s="674"/>
      <c r="M57" s="675"/>
      <c r="N57" s="681"/>
      <c r="O57" s="676"/>
      <c r="P57" s="676"/>
      <c r="Q57" s="676"/>
      <c r="R57" s="676"/>
      <c r="S57" s="676"/>
      <c r="T57" s="676"/>
      <c r="U57" s="676"/>
      <c r="V57" s="682"/>
      <c r="W57" s="682"/>
      <c r="X57" s="682"/>
      <c r="Y57" s="682"/>
      <c r="Z57" s="682"/>
      <c r="AA57" s="682"/>
      <c r="AB57" s="682"/>
      <c r="AC57" s="682"/>
      <c r="AD57" s="682"/>
      <c r="AE57" s="682"/>
      <c r="AF57" s="682"/>
      <c r="AG57" s="682"/>
      <c r="AH57" s="682"/>
      <c r="AI57" s="682"/>
      <c r="AJ57" s="682"/>
      <c r="AK57" s="682"/>
      <c r="AL57" s="682"/>
      <c r="AM57" s="682"/>
      <c r="AN57" s="682"/>
      <c r="AO57" s="682"/>
      <c r="AP57" s="682"/>
      <c r="AQ57" s="682"/>
      <c r="AR57" s="682"/>
      <c r="AS57" s="682"/>
      <c r="AT57" s="682"/>
      <c r="AU57" s="682"/>
      <c r="AV57" s="682"/>
      <c r="AW57" s="682"/>
      <c r="AX57" s="682"/>
      <c r="AY57" s="682"/>
      <c r="AZ57" s="682"/>
    </row>
    <row r="58" spans="1:52" s="683" customFormat="1" ht="15" customHeight="1">
      <c r="A58" s="1865"/>
      <c r="B58" s="679">
        <v>55</v>
      </c>
      <c r="C58" s="680"/>
      <c r="D58" s="670"/>
      <c r="E58" s="671"/>
      <c r="F58" s="672"/>
      <c r="G58" s="671"/>
      <c r="H58" s="671"/>
      <c r="I58" s="671"/>
      <c r="J58" s="673"/>
      <c r="K58" s="673"/>
      <c r="L58" s="674"/>
      <c r="M58" s="675"/>
      <c r="N58" s="681"/>
      <c r="O58" s="676"/>
      <c r="P58" s="676"/>
      <c r="Q58" s="676"/>
      <c r="R58" s="676"/>
      <c r="S58" s="676"/>
      <c r="T58" s="676"/>
      <c r="U58" s="676"/>
      <c r="V58" s="682"/>
      <c r="W58" s="682"/>
      <c r="X58" s="682"/>
      <c r="Y58" s="682"/>
      <c r="Z58" s="682"/>
      <c r="AA58" s="682"/>
      <c r="AB58" s="682"/>
      <c r="AC58" s="682"/>
      <c r="AD58" s="682"/>
      <c r="AE58" s="682"/>
      <c r="AF58" s="682"/>
      <c r="AG58" s="682"/>
      <c r="AH58" s="682"/>
      <c r="AI58" s="682"/>
      <c r="AJ58" s="682"/>
      <c r="AK58" s="682"/>
      <c r="AL58" s="682"/>
      <c r="AM58" s="682"/>
      <c r="AN58" s="682"/>
      <c r="AO58" s="682"/>
      <c r="AP58" s="682"/>
      <c r="AQ58" s="682"/>
      <c r="AR58" s="682"/>
      <c r="AS58" s="682"/>
      <c r="AT58" s="682"/>
      <c r="AU58" s="682"/>
      <c r="AV58" s="682"/>
      <c r="AW58" s="682"/>
      <c r="AX58" s="682"/>
      <c r="AY58" s="682"/>
      <c r="AZ58" s="682"/>
    </row>
    <row r="59" spans="1:52" s="678" customFormat="1" ht="15" customHeight="1">
      <c r="A59" s="1865"/>
      <c r="B59" s="679">
        <v>56</v>
      </c>
      <c r="C59" s="680"/>
      <c r="D59" s="670"/>
      <c r="E59" s="671"/>
      <c r="F59" s="672"/>
      <c r="G59" s="671"/>
      <c r="H59" s="671"/>
      <c r="I59" s="671"/>
      <c r="J59" s="673"/>
      <c r="K59" s="673"/>
      <c r="L59" s="674"/>
      <c r="M59" s="675"/>
      <c r="N59" s="681"/>
      <c r="O59" s="676"/>
      <c r="P59" s="676"/>
      <c r="Q59" s="676"/>
      <c r="R59" s="676"/>
      <c r="S59" s="676"/>
      <c r="T59" s="676"/>
      <c r="U59" s="676"/>
      <c r="V59" s="676"/>
      <c r="W59" s="676"/>
      <c r="X59" s="676"/>
      <c r="Y59" s="676"/>
      <c r="Z59" s="676"/>
      <c r="AA59" s="676"/>
      <c r="AB59" s="676"/>
      <c r="AC59" s="676"/>
      <c r="AD59" s="676"/>
      <c r="AE59" s="676"/>
      <c r="AF59" s="676"/>
      <c r="AG59" s="676"/>
      <c r="AH59" s="676"/>
      <c r="AI59" s="676"/>
      <c r="AJ59" s="676"/>
      <c r="AK59" s="676"/>
      <c r="AL59" s="676"/>
      <c r="AM59" s="676"/>
      <c r="AN59" s="676"/>
      <c r="AO59" s="676"/>
      <c r="AP59" s="676"/>
      <c r="AQ59" s="676"/>
      <c r="AR59" s="676"/>
      <c r="AS59" s="676"/>
      <c r="AT59" s="676"/>
      <c r="AU59" s="676"/>
      <c r="AV59" s="676"/>
      <c r="AW59" s="676"/>
      <c r="AX59" s="676"/>
      <c r="AY59" s="676"/>
      <c r="AZ59" s="676"/>
    </row>
    <row r="60" spans="1:52" s="678" customFormat="1" ht="15" customHeight="1">
      <c r="A60" s="1865"/>
      <c r="B60" s="679">
        <v>57</v>
      </c>
      <c r="C60" s="680"/>
      <c r="D60" s="670"/>
      <c r="E60" s="671"/>
      <c r="F60" s="672"/>
      <c r="G60" s="671"/>
      <c r="H60" s="671"/>
      <c r="I60" s="671"/>
      <c r="J60" s="673"/>
      <c r="K60" s="673"/>
      <c r="L60" s="674"/>
      <c r="M60" s="675"/>
      <c r="N60" s="681"/>
      <c r="O60" s="676"/>
      <c r="P60" s="676"/>
      <c r="Q60" s="676"/>
      <c r="R60" s="676"/>
      <c r="S60" s="676"/>
      <c r="T60" s="676"/>
      <c r="U60" s="676"/>
      <c r="V60" s="676"/>
      <c r="W60" s="676"/>
      <c r="X60" s="676"/>
      <c r="Y60" s="676"/>
      <c r="Z60" s="676"/>
      <c r="AA60" s="676"/>
      <c r="AB60" s="676"/>
      <c r="AC60" s="676"/>
      <c r="AD60" s="676"/>
      <c r="AE60" s="676"/>
      <c r="AF60" s="676"/>
      <c r="AG60" s="676"/>
      <c r="AH60" s="676"/>
      <c r="AI60" s="676"/>
      <c r="AJ60" s="676"/>
      <c r="AK60" s="676"/>
      <c r="AL60" s="676"/>
      <c r="AM60" s="676"/>
      <c r="AN60" s="676"/>
      <c r="AO60" s="676"/>
      <c r="AP60" s="676"/>
      <c r="AQ60" s="676"/>
      <c r="AR60" s="676"/>
      <c r="AS60" s="676"/>
      <c r="AT60" s="676"/>
      <c r="AU60" s="676"/>
      <c r="AV60" s="676"/>
      <c r="AW60" s="676"/>
      <c r="AX60" s="676"/>
      <c r="AY60" s="676"/>
      <c r="AZ60" s="676"/>
    </row>
    <row r="61" spans="1:52" s="678" customFormat="1" ht="15" customHeight="1">
      <c r="A61" s="1865"/>
      <c r="B61" s="679">
        <v>58</v>
      </c>
      <c r="C61" s="680"/>
      <c r="D61" s="670"/>
      <c r="E61" s="671"/>
      <c r="F61" s="672"/>
      <c r="G61" s="671"/>
      <c r="H61" s="671"/>
      <c r="I61" s="671"/>
      <c r="J61" s="673"/>
      <c r="K61" s="673"/>
      <c r="L61" s="674"/>
      <c r="M61" s="675"/>
      <c r="N61" s="681"/>
      <c r="O61" s="676"/>
      <c r="P61" s="676"/>
      <c r="Q61" s="676"/>
      <c r="R61" s="676"/>
      <c r="S61" s="676"/>
      <c r="T61" s="676"/>
      <c r="U61" s="676"/>
      <c r="V61" s="676"/>
      <c r="W61" s="676"/>
      <c r="X61" s="676"/>
      <c r="Y61" s="676"/>
      <c r="Z61" s="676"/>
      <c r="AA61" s="676"/>
      <c r="AB61" s="676"/>
      <c r="AC61" s="676"/>
      <c r="AD61" s="676"/>
      <c r="AE61" s="676"/>
      <c r="AF61" s="676"/>
      <c r="AG61" s="676"/>
      <c r="AH61" s="676"/>
      <c r="AI61" s="676"/>
      <c r="AJ61" s="676"/>
      <c r="AK61" s="676"/>
      <c r="AL61" s="676"/>
      <c r="AM61" s="676"/>
      <c r="AN61" s="676"/>
      <c r="AO61" s="676"/>
      <c r="AP61" s="676"/>
      <c r="AQ61" s="676"/>
      <c r="AR61" s="676"/>
      <c r="AS61" s="676"/>
      <c r="AT61" s="676"/>
      <c r="AU61" s="676"/>
      <c r="AV61" s="676"/>
      <c r="AW61" s="676"/>
      <c r="AX61" s="676"/>
      <c r="AY61" s="676"/>
      <c r="AZ61" s="676"/>
    </row>
    <row r="62" spans="1:52" s="678" customFormat="1" ht="15" customHeight="1">
      <c r="A62" s="1865"/>
      <c r="B62" s="679">
        <v>59</v>
      </c>
      <c r="C62" s="680"/>
      <c r="D62" s="670"/>
      <c r="E62" s="671"/>
      <c r="F62" s="672"/>
      <c r="G62" s="671"/>
      <c r="H62" s="671"/>
      <c r="I62" s="671"/>
      <c r="J62" s="673"/>
      <c r="K62" s="673"/>
      <c r="L62" s="674"/>
      <c r="M62" s="675"/>
      <c r="N62" s="681"/>
      <c r="O62" s="676"/>
      <c r="P62" s="676"/>
      <c r="Q62" s="676"/>
      <c r="R62" s="676"/>
      <c r="S62" s="676"/>
      <c r="T62" s="676"/>
      <c r="U62" s="676"/>
      <c r="V62" s="676"/>
      <c r="W62" s="676"/>
      <c r="X62" s="676"/>
      <c r="Y62" s="676"/>
      <c r="Z62" s="676"/>
      <c r="AA62" s="676"/>
      <c r="AB62" s="676"/>
      <c r="AC62" s="676"/>
      <c r="AD62" s="676"/>
      <c r="AE62" s="676"/>
      <c r="AF62" s="676"/>
      <c r="AG62" s="676"/>
      <c r="AH62" s="676"/>
      <c r="AI62" s="676"/>
      <c r="AJ62" s="676"/>
      <c r="AK62" s="676"/>
      <c r="AL62" s="676"/>
      <c r="AM62" s="676"/>
      <c r="AN62" s="676"/>
      <c r="AO62" s="676"/>
      <c r="AP62" s="676"/>
      <c r="AQ62" s="676"/>
      <c r="AR62" s="676"/>
      <c r="AS62" s="676"/>
      <c r="AT62" s="676"/>
      <c r="AU62" s="676"/>
      <c r="AV62" s="676"/>
      <c r="AW62" s="676"/>
      <c r="AX62" s="676"/>
      <c r="AY62" s="676"/>
      <c r="AZ62" s="676"/>
    </row>
    <row r="63" spans="1:52" s="678" customFormat="1" ht="15" customHeight="1">
      <c r="A63" s="1865"/>
      <c r="B63" s="679">
        <v>60</v>
      </c>
      <c r="C63" s="680"/>
      <c r="D63" s="670"/>
      <c r="E63" s="671"/>
      <c r="F63" s="672"/>
      <c r="G63" s="671"/>
      <c r="H63" s="671"/>
      <c r="I63" s="671"/>
      <c r="J63" s="673"/>
      <c r="K63" s="673"/>
      <c r="L63" s="674"/>
      <c r="M63" s="675"/>
      <c r="N63" s="681"/>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676"/>
      <c r="AN63" s="676"/>
      <c r="AO63" s="676"/>
      <c r="AP63" s="676"/>
      <c r="AQ63" s="676"/>
      <c r="AR63" s="676"/>
      <c r="AS63" s="676"/>
      <c r="AT63" s="676"/>
      <c r="AU63" s="676"/>
      <c r="AV63" s="676"/>
      <c r="AW63" s="676"/>
      <c r="AX63" s="676"/>
      <c r="AY63" s="676"/>
      <c r="AZ63" s="676"/>
    </row>
    <row r="64" spans="1:52" s="678" customFormat="1" ht="15" customHeight="1">
      <c r="A64" s="1865" t="s">
        <v>1137</v>
      </c>
      <c r="B64" s="679">
        <v>61</v>
      </c>
      <c r="C64" s="680"/>
      <c r="D64" s="670"/>
      <c r="E64" s="671"/>
      <c r="F64" s="672"/>
      <c r="G64" s="671"/>
      <c r="H64" s="671"/>
      <c r="I64" s="671"/>
      <c r="J64" s="673"/>
      <c r="K64" s="673"/>
      <c r="L64" s="674"/>
      <c r="M64" s="675"/>
      <c r="N64" s="681"/>
      <c r="O64" s="676"/>
      <c r="P64" s="676"/>
      <c r="Q64" s="676"/>
      <c r="R64" s="676"/>
      <c r="S64" s="676"/>
      <c r="T64" s="676"/>
      <c r="U64" s="676"/>
      <c r="V64" s="676"/>
      <c r="W64" s="676"/>
      <c r="X64" s="676"/>
      <c r="Y64" s="676"/>
      <c r="Z64" s="676"/>
      <c r="AA64" s="676"/>
      <c r="AB64" s="676"/>
      <c r="AC64" s="676"/>
      <c r="AD64" s="676"/>
      <c r="AE64" s="676"/>
      <c r="AF64" s="676"/>
      <c r="AG64" s="676"/>
      <c r="AH64" s="676"/>
      <c r="AI64" s="676"/>
      <c r="AJ64" s="676"/>
      <c r="AK64" s="676"/>
      <c r="AL64" s="676"/>
      <c r="AM64" s="676"/>
      <c r="AN64" s="676"/>
      <c r="AO64" s="676"/>
      <c r="AP64" s="676"/>
      <c r="AQ64" s="676"/>
      <c r="AR64" s="676"/>
      <c r="AS64" s="676"/>
      <c r="AT64" s="676"/>
      <c r="AU64" s="676"/>
      <c r="AV64" s="676"/>
      <c r="AW64" s="676"/>
      <c r="AX64" s="676"/>
      <c r="AY64" s="676"/>
      <c r="AZ64" s="676"/>
    </row>
    <row r="65" spans="1:52" s="678" customFormat="1" ht="15" customHeight="1">
      <c r="A65" s="1865"/>
      <c r="B65" s="679">
        <v>62</v>
      </c>
      <c r="C65" s="680"/>
      <c r="D65" s="670"/>
      <c r="E65" s="671"/>
      <c r="F65" s="672"/>
      <c r="G65" s="671"/>
      <c r="H65" s="671"/>
      <c r="I65" s="671"/>
      <c r="J65" s="673"/>
      <c r="K65" s="673"/>
      <c r="L65" s="674"/>
      <c r="M65" s="675"/>
      <c r="N65" s="681"/>
      <c r="O65" s="676"/>
      <c r="P65" s="676"/>
      <c r="Q65" s="676"/>
      <c r="R65" s="676"/>
      <c r="S65" s="676"/>
      <c r="T65" s="676"/>
      <c r="U65" s="676"/>
      <c r="V65" s="676"/>
      <c r="W65" s="676"/>
      <c r="X65" s="676"/>
      <c r="Y65" s="676"/>
      <c r="Z65" s="676"/>
      <c r="AA65" s="676"/>
      <c r="AB65" s="676"/>
      <c r="AC65" s="676"/>
      <c r="AD65" s="676"/>
      <c r="AE65" s="676"/>
      <c r="AF65" s="676"/>
      <c r="AG65" s="676"/>
      <c r="AH65" s="676"/>
      <c r="AI65" s="676"/>
      <c r="AJ65" s="676"/>
      <c r="AK65" s="676"/>
      <c r="AL65" s="676"/>
      <c r="AM65" s="676"/>
      <c r="AN65" s="676"/>
      <c r="AO65" s="676"/>
      <c r="AP65" s="676"/>
      <c r="AQ65" s="676"/>
      <c r="AR65" s="676"/>
      <c r="AS65" s="676"/>
      <c r="AT65" s="676"/>
      <c r="AU65" s="676"/>
      <c r="AV65" s="676"/>
      <c r="AW65" s="676"/>
      <c r="AX65" s="676"/>
      <c r="AY65" s="676"/>
      <c r="AZ65" s="676"/>
    </row>
    <row r="66" spans="1:52" s="678" customFormat="1" ht="15" customHeight="1">
      <c r="A66" s="1865"/>
      <c r="B66" s="679">
        <v>63</v>
      </c>
      <c r="C66" s="680"/>
      <c r="D66" s="670"/>
      <c r="E66" s="671"/>
      <c r="F66" s="672"/>
      <c r="G66" s="671"/>
      <c r="H66" s="671"/>
      <c r="I66" s="671"/>
      <c r="J66" s="673"/>
      <c r="K66" s="673"/>
      <c r="L66" s="674"/>
      <c r="M66" s="675"/>
      <c r="N66" s="681"/>
      <c r="O66" s="676"/>
      <c r="P66" s="676"/>
      <c r="Q66" s="676"/>
      <c r="R66" s="676"/>
      <c r="S66" s="676"/>
      <c r="T66" s="676"/>
      <c r="U66" s="676"/>
      <c r="V66" s="676"/>
      <c r="W66" s="676"/>
      <c r="X66" s="676"/>
      <c r="Y66" s="676"/>
      <c r="Z66" s="676"/>
      <c r="AA66" s="676"/>
      <c r="AB66" s="676"/>
      <c r="AC66" s="676"/>
      <c r="AD66" s="676"/>
      <c r="AE66" s="676"/>
      <c r="AF66" s="676"/>
      <c r="AG66" s="676"/>
      <c r="AH66" s="676"/>
      <c r="AI66" s="676"/>
      <c r="AJ66" s="676"/>
      <c r="AK66" s="676"/>
      <c r="AL66" s="676"/>
      <c r="AM66" s="676"/>
      <c r="AN66" s="676"/>
      <c r="AO66" s="676"/>
      <c r="AP66" s="676"/>
      <c r="AQ66" s="676"/>
      <c r="AR66" s="676"/>
      <c r="AS66" s="676"/>
      <c r="AT66" s="676"/>
      <c r="AU66" s="676"/>
      <c r="AV66" s="676"/>
      <c r="AW66" s="676"/>
      <c r="AX66" s="676"/>
      <c r="AY66" s="676"/>
      <c r="AZ66" s="676"/>
    </row>
    <row r="67" spans="1:52" s="678" customFormat="1" ht="15" customHeight="1">
      <c r="A67" s="1865"/>
      <c r="B67" s="679">
        <v>64</v>
      </c>
      <c r="C67" s="680"/>
      <c r="D67" s="670"/>
      <c r="E67" s="671"/>
      <c r="F67" s="672"/>
      <c r="G67" s="671"/>
      <c r="H67" s="671"/>
      <c r="I67" s="671"/>
      <c r="J67" s="673"/>
      <c r="K67" s="673"/>
      <c r="L67" s="674"/>
      <c r="M67" s="675"/>
      <c r="N67" s="681"/>
      <c r="O67" s="676"/>
      <c r="P67" s="676"/>
      <c r="Q67" s="676"/>
      <c r="R67" s="676"/>
      <c r="S67" s="676"/>
      <c r="T67" s="676"/>
      <c r="U67" s="676"/>
      <c r="V67" s="676"/>
      <c r="W67" s="676"/>
      <c r="X67" s="676"/>
      <c r="Y67" s="676"/>
      <c r="Z67" s="676"/>
      <c r="AA67" s="676"/>
      <c r="AB67" s="676"/>
      <c r="AC67" s="676"/>
      <c r="AD67" s="676"/>
      <c r="AE67" s="676"/>
      <c r="AF67" s="676"/>
      <c r="AG67" s="676"/>
      <c r="AH67" s="676"/>
      <c r="AI67" s="676"/>
      <c r="AJ67" s="676"/>
      <c r="AK67" s="676"/>
      <c r="AL67" s="676"/>
      <c r="AM67" s="676"/>
      <c r="AN67" s="676"/>
      <c r="AO67" s="676"/>
      <c r="AP67" s="676"/>
      <c r="AQ67" s="676"/>
      <c r="AR67" s="676"/>
      <c r="AS67" s="676"/>
      <c r="AT67" s="676"/>
      <c r="AU67" s="676"/>
      <c r="AV67" s="676"/>
      <c r="AW67" s="676"/>
      <c r="AX67" s="676"/>
      <c r="AY67" s="676"/>
      <c r="AZ67" s="676"/>
    </row>
    <row r="68" spans="1:52" s="678" customFormat="1" ht="15" customHeight="1">
      <c r="A68" s="1865"/>
      <c r="B68" s="679">
        <v>65</v>
      </c>
      <c r="C68" s="680"/>
      <c r="D68" s="670"/>
      <c r="E68" s="671"/>
      <c r="F68" s="672"/>
      <c r="G68" s="671"/>
      <c r="H68" s="671"/>
      <c r="I68" s="671"/>
      <c r="J68" s="673"/>
      <c r="K68" s="673"/>
      <c r="L68" s="674"/>
      <c r="M68" s="675"/>
      <c r="N68" s="681"/>
      <c r="O68" s="676"/>
      <c r="P68" s="676"/>
      <c r="Q68" s="676"/>
      <c r="R68" s="676"/>
      <c r="S68" s="676"/>
      <c r="T68" s="676"/>
      <c r="U68" s="676"/>
      <c r="V68" s="676"/>
      <c r="W68" s="676"/>
      <c r="X68" s="676"/>
      <c r="Y68" s="676"/>
      <c r="Z68" s="676"/>
      <c r="AA68" s="676"/>
      <c r="AB68" s="676"/>
      <c r="AC68" s="676"/>
      <c r="AD68" s="676"/>
      <c r="AE68" s="676"/>
      <c r="AF68" s="676"/>
      <c r="AG68" s="676"/>
      <c r="AH68" s="676"/>
      <c r="AI68" s="676"/>
      <c r="AJ68" s="676"/>
      <c r="AK68" s="676"/>
      <c r="AL68" s="676"/>
      <c r="AM68" s="676"/>
      <c r="AN68" s="676"/>
      <c r="AO68" s="676"/>
      <c r="AP68" s="676"/>
      <c r="AQ68" s="676"/>
      <c r="AR68" s="676"/>
      <c r="AS68" s="676"/>
      <c r="AT68" s="676"/>
      <c r="AU68" s="676"/>
      <c r="AV68" s="676"/>
      <c r="AW68" s="676"/>
      <c r="AX68" s="676"/>
      <c r="AY68" s="676"/>
      <c r="AZ68" s="676"/>
    </row>
    <row r="69" spans="1:52" s="678" customFormat="1" ht="15" customHeight="1">
      <c r="A69" s="1865"/>
      <c r="B69" s="679">
        <v>66</v>
      </c>
      <c r="C69" s="680"/>
      <c r="D69" s="670"/>
      <c r="E69" s="671"/>
      <c r="F69" s="672"/>
      <c r="G69" s="671"/>
      <c r="H69" s="671"/>
      <c r="I69" s="671"/>
      <c r="J69" s="673"/>
      <c r="K69" s="673"/>
      <c r="L69" s="674"/>
      <c r="M69" s="675"/>
      <c r="N69" s="681"/>
      <c r="O69" s="676"/>
      <c r="P69" s="676"/>
      <c r="Q69" s="676"/>
      <c r="R69" s="676"/>
      <c r="S69" s="676"/>
      <c r="T69" s="676"/>
      <c r="U69" s="676"/>
      <c r="V69" s="676"/>
      <c r="W69" s="676"/>
      <c r="X69" s="676"/>
      <c r="Y69" s="676"/>
      <c r="Z69" s="676"/>
      <c r="AA69" s="676"/>
      <c r="AB69" s="676"/>
      <c r="AC69" s="676"/>
      <c r="AD69" s="676"/>
      <c r="AE69" s="676"/>
      <c r="AF69" s="676"/>
      <c r="AG69" s="676"/>
      <c r="AH69" s="676"/>
      <c r="AI69" s="676"/>
      <c r="AJ69" s="676"/>
      <c r="AK69" s="676"/>
      <c r="AL69" s="676"/>
      <c r="AM69" s="676"/>
      <c r="AN69" s="676"/>
      <c r="AO69" s="676"/>
      <c r="AP69" s="676"/>
      <c r="AQ69" s="676"/>
      <c r="AR69" s="676"/>
      <c r="AS69" s="676"/>
      <c r="AT69" s="676"/>
      <c r="AU69" s="676"/>
      <c r="AV69" s="676"/>
      <c r="AW69" s="676"/>
      <c r="AX69" s="676"/>
      <c r="AY69" s="676"/>
      <c r="AZ69" s="676"/>
    </row>
    <row r="70" spans="1:52" s="678" customFormat="1" ht="15" customHeight="1">
      <c r="A70" s="1865"/>
      <c r="B70" s="679">
        <v>67</v>
      </c>
      <c r="C70" s="680"/>
      <c r="D70" s="670"/>
      <c r="E70" s="671"/>
      <c r="F70" s="672"/>
      <c r="G70" s="671"/>
      <c r="H70" s="671"/>
      <c r="I70" s="671"/>
      <c r="J70" s="673"/>
      <c r="K70" s="673"/>
      <c r="L70" s="674"/>
      <c r="M70" s="675"/>
      <c r="N70" s="681"/>
      <c r="O70" s="676"/>
      <c r="P70" s="676"/>
      <c r="Q70" s="676"/>
      <c r="R70" s="676"/>
      <c r="S70" s="676"/>
      <c r="T70" s="676"/>
      <c r="U70" s="676"/>
      <c r="V70" s="676"/>
      <c r="W70" s="676"/>
      <c r="X70" s="676"/>
      <c r="Y70" s="676"/>
      <c r="Z70" s="676"/>
      <c r="AA70" s="676"/>
      <c r="AB70" s="676"/>
      <c r="AC70" s="676"/>
      <c r="AD70" s="676"/>
      <c r="AE70" s="676"/>
      <c r="AF70" s="676"/>
      <c r="AG70" s="676"/>
      <c r="AH70" s="676"/>
      <c r="AI70" s="676"/>
      <c r="AJ70" s="676"/>
      <c r="AK70" s="676"/>
      <c r="AL70" s="676"/>
      <c r="AM70" s="676"/>
      <c r="AN70" s="676"/>
      <c r="AO70" s="676"/>
      <c r="AP70" s="676"/>
      <c r="AQ70" s="676"/>
      <c r="AR70" s="676"/>
      <c r="AS70" s="676"/>
      <c r="AT70" s="676"/>
      <c r="AU70" s="676"/>
      <c r="AV70" s="676"/>
      <c r="AW70" s="676"/>
      <c r="AX70" s="676"/>
      <c r="AY70" s="676"/>
      <c r="AZ70" s="676"/>
    </row>
    <row r="71" spans="1:52" s="678" customFormat="1" ht="15" customHeight="1">
      <c r="A71" s="1865"/>
      <c r="B71" s="679">
        <v>68</v>
      </c>
      <c r="C71" s="680"/>
      <c r="D71" s="670"/>
      <c r="E71" s="671"/>
      <c r="F71" s="672"/>
      <c r="G71" s="671"/>
      <c r="H71" s="671"/>
      <c r="I71" s="671"/>
      <c r="J71" s="673"/>
      <c r="K71" s="673"/>
      <c r="L71" s="674"/>
      <c r="M71" s="675"/>
      <c r="N71" s="681"/>
      <c r="O71" s="676"/>
      <c r="P71" s="676"/>
      <c r="Q71" s="676"/>
      <c r="R71" s="676"/>
      <c r="S71" s="676"/>
      <c r="T71" s="676"/>
      <c r="U71" s="676"/>
      <c r="V71" s="676"/>
      <c r="W71" s="676"/>
      <c r="X71" s="676"/>
      <c r="Y71" s="676"/>
      <c r="Z71" s="676"/>
      <c r="AA71" s="676"/>
      <c r="AB71" s="676"/>
      <c r="AC71" s="676"/>
      <c r="AD71" s="676"/>
      <c r="AE71" s="676"/>
      <c r="AF71" s="676"/>
      <c r="AG71" s="676"/>
      <c r="AH71" s="676"/>
      <c r="AI71" s="676"/>
      <c r="AJ71" s="676"/>
      <c r="AK71" s="676"/>
      <c r="AL71" s="676"/>
      <c r="AM71" s="676"/>
      <c r="AN71" s="676"/>
      <c r="AO71" s="676"/>
      <c r="AP71" s="676"/>
      <c r="AQ71" s="676"/>
      <c r="AR71" s="676"/>
      <c r="AS71" s="676"/>
      <c r="AT71" s="676"/>
      <c r="AU71" s="676"/>
      <c r="AV71" s="676"/>
      <c r="AW71" s="676"/>
      <c r="AX71" s="676"/>
      <c r="AY71" s="676"/>
      <c r="AZ71" s="676"/>
    </row>
    <row r="72" spans="1:52" s="678" customFormat="1" ht="15" customHeight="1">
      <c r="A72" s="1865"/>
      <c r="B72" s="679">
        <v>69</v>
      </c>
      <c r="C72" s="680"/>
      <c r="D72" s="670"/>
      <c r="E72" s="671"/>
      <c r="F72" s="672"/>
      <c r="G72" s="671"/>
      <c r="H72" s="671"/>
      <c r="I72" s="671"/>
      <c r="J72" s="673"/>
      <c r="K72" s="673"/>
      <c r="L72" s="674"/>
      <c r="M72" s="675"/>
      <c r="N72" s="681"/>
      <c r="O72" s="676"/>
      <c r="P72" s="676"/>
      <c r="Q72" s="676"/>
      <c r="R72" s="676"/>
      <c r="S72" s="676"/>
      <c r="T72" s="676"/>
      <c r="U72" s="676"/>
      <c r="V72" s="676"/>
      <c r="W72" s="676"/>
      <c r="X72" s="676"/>
      <c r="Y72" s="676"/>
      <c r="Z72" s="676"/>
      <c r="AA72" s="676"/>
      <c r="AB72" s="676"/>
      <c r="AC72" s="676"/>
      <c r="AD72" s="676"/>
      <c r="AE72" s="676"/>
      <c r="AF72" s="676"/>
      <c r="AG72" s="676"/>
      <c r="AH72" s="676"/>
      <c r="AI72" s="676"/>
      <c r="AJ72" s="676"/>
      <c r="AK72" s="676"/>
      <c r="AL72" s="676"/>
      <c r="AM72" s="676"/>
      <c r="AN72" s="676"/>
      <c r="AO72" s="676"/>
      <c r="AP72" s="676"/>
      <c r="AQ72" s="676"/>
      <c r="AR72" s="676"/>
      <c r="AS72" s="676"/>
      <c r="AT72" s="676"/>
      <c r="AU72" s="676"/>
      <c r="AV72" s="676"/>
      <c r="AW72" s="676"/>
      <c r="AX72" s="676"/>
      <c r="AY72" s="676"/>
      <c r="AZ72" s="676"/>
    </row>
    <row r="73" spans="1:52" s="678" customFormat="1" ht="15" customHeight="1">
      <c r="A73" s="1865"/>
      <c r="B73" s="679">
        <v>70</v>
      </c>
      <c r="C73" s="680"/>
      <c r="D73" s="670"/>
      <c r="E73" s="671"/>
      <c r="F73" s="672"/>
      <c r="G73" s="671"/>
      <c r="H73" s="671"/>
      <c r="I73" s="671"/>
      <c r="J73" s="673"/>
      <c r="K73" s="673"/>
      <c r="L73" s="674"/>
      <c r="M73" s="675"/>
      <c r="N73" s="681"/>
      <c r="O73" s="676"/>
      <c r="P73" s="676"/>
      <c r="Q73" s="676"/>
      <c r="R73" s="676"/>
      <c r="S73" s="676"/>
      <c r="T73" s="676"/>
      <c r="U73" s="676"/>
      <c r="V73" s="676"/>
      <c r="W73" s="676"/>
      <c r="X73" s="676"/>
      <c r="Y73" s="676"/>
      <c r="Z73" s="676"/>
      <c r="AA73" s="676"/>
      <c r="AB73" s="676"/>
      <c r="AC73" s="676"/>
      <c r="AD73" s="676"/>
      <c r="AE73" s="676"/>
      <c r="AF73" s="676"/>
      <c r="AG73" s="676"/>
      <c r="AH73" s="676"/>
      <c r="AI73" s="676"/>
      <c r="AJ73" s="676"/>
      <c r="AK73" s="676"/>
      <c r="AL73" s="676"/>
      <c r="AM73" s="676"/>
      <c r="AN73" s="676"/>
      <c r="AO73" s="676"/>
      <c r="AP73" s="676"/>
      <c r="AQ73" s="676"/>
      <c r="AR73" s="676"/>
      <c r="AS73" s="676"/>
      <c r="AT73" s="676"/>
      <c r="AU73" s="676"/>
      <c r="AV73" s="676"/>
      <c r="AW73" s="676"/>
      <c r="AX73" s="676"/>
      <c r="AY73" s="676"/>
      <c r="AZ73" s="676"/>
    </row>
    <row r="74" spans="1:52" s="678" customFormat="1" ht="15" customHeight="1">
      <c r="A74" s="1865"/>
      <c r="B74" s="679">
        <v>71</v>
      </c>
      <c r="C74" s="680"/>
      <c r="D74" s="670"/>
      <c r="E74" s="671"/>
      <c r="F74" s="672"/>
      <c r="G74" s="671"/>
      <c r="H74" s="671"/>
      <c r="I74" s="671"/>
      <c r="J74" s="673"/>
      <c r="K74" s="673"/>
      <c r="L74" s="674"/>
      <c r="M74" s="675"/>
      <c r="N74" s="681"/>
      <c r="O74" s="676"/>
      <c r="P74" s="676"/>
      <c r="Q74" s="676"/>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6"/>
      <c r="AY74" s="676"/>
      <c r="AZ74" s="676"/>
    </row>
    <row r="75" spans="1:52" s="678" customFormat="1" ht="15" customHeight="1">
      <c r="A75" s="1865"/>
      <c r="B75" s="679">
        <v>72</v>
      </c>
      <c r="C75" s="680"/>
      <c r="D75" s="670"/>
      <c r="E75" s="671"/>
      <c r="F75" s="672"/>
      <c r="G75" s="671"/>
      <c r="H75" s="671"/>
      <c r="I75" s="671"/>
      <c r="J75" s="673"/>
      <c r="K75" s="673"/>
      <c r="L75" s="674"/>
      <c r="M75" s="675"/>
      <c r="N75" s="681"/>
      <c r="O75" s="676"/>
      <c r="P75" s="676"/>
      <c r="Q75" s="676"/>
      <c r="R75" s="676"/>
      <c r="S75" s="676"/>
      <c r="T75" s="676"/>
      <c r="U75" s="676"/>
      <c r="V75" s="676"/>
      <c r="W75" s="676"/>
      <c r="X75" s="676"/>
      <c r="Y75" s="676"/>
      <c r="Z75" s="676"/>
      <c r="AA75" s="676"/>
      <c r="AB75" s="676"/>
      <c r="AC75" s="676"/>
      <c r="AD75" s="676"/>
      <c r="AE75" s="676"/>
      <c r="AF75" s="676"/>
      <c r="AG75" s="676"/>
      <c r="AH75" s="676"/>
      <c r="AI75" s="676"/>
      <c r="AJ75" s="676"/>
      <c r="AK75" s="676"/>
      <c r="AL75" s="676"/>
      <c r="AM75" s="676"/>
      <c r="AN75" s="676"/>
      <c r="AO75" s="676"/>
      <c r="AP75" s="676"/>
      <c r="AQ75" s="676"/>
      <c r="AR75" s="676"/>
      <c r="AS75" s="676"/>
      <c r="AT75" s="676"/>
      <c r="AU75" s="676"/>
      <c r="AV75" s="676"/>
      <c r="AW75" s="676"/>
      <c r="AX75" s="676"/>
      <c r="AY75" s="676"/>
      <c r="AZ75" s="676"/>
    </row>
    <row r="76" spans="1:52" s="678" customFormat="1" ht="15" customHeight="1">
      <c r="A76" s="1865"/>
      <c r="B76" s="679">
        <v>73</v>
      </c>
      <c r="C76" s="680"/>
      <c r="D76" s="670"/>
      <c r="E76" s="671"/>
      <c r="F76" s="672"/>
      <c r="G76" s="671"/>
      <c r="H76" s="671"/>
      <c r="I76" s="671"/>
      <c r="J76" s="673"/>
      <c r="K76" s="673"/>
      <c r="L76" s="674"/>
      <c r="M76" s="675"/>
      <c r="N76" s="681"/>
      <c r="O76" s="676"/>
      <c r="P76" s="676"/>
      <c r="Q76" s="676"/>
      <c r="R76" s="676"/>
      <c r="S76" s="676"/>
      <c r="T76" s="676"/>
      <c r="U76" s="676"/>
      <c r="V76" s="676"/>
      <c r="W76" s="676"/>
      <c r="X76" s="676"/>
      <c r="Y76" s="676"/>
      <c r="Z76" s="676"/>
      <c r="AA76" s="676"/>
      <c r="AB76" s="676"/>
      <c r="AC76" s="676"/>
      <c r="AD76" s="676"/>
      <c r="AE76" s="676"/>
      <c r="AF76" s="676"/>
      <c r="AG76" s="676"/>
      <c r="AH76" s="676"/>
      <c r="AI76" s="676"/>
      <c r="AJ76" s="676"/>
      <c r="AK76" s="676"/>
      <c r="AL76" s="676"/>
      <c r="AM76" s="676"/>
      <c r="AN76" s="676"/>
      <c r="AO76" s="676"/>
      <c r="AP76" s="676"/>
      <c r="AQ76" s="676"/>
      <c r="AR76" s="676"/>
      <c r="AS76" s="676"/>
      <c r="AT76" s="676"/>
      <c r="AU76" s="676"/>
      <c r="AV76" s="676"/>
      <c r="AW76" s="676"/>
      <c r="AX76" s="676"/>
      <c r="AY76" s="676"/>
      <c r="AZ76" s="676"/>
    </row>
    <row r="77" spans="1:52" s="678" customFormat="1" ht="15" customHeight="1">
      <c r="A77" s="1865"/>
      <c r="B77" s="679">
        <v>74</v>
      </c>
      <c r="C77" s="680"/>
      <c r="D77" s="670"/>
      <c r="E77" s="671"/>
      <c r="F77" s="672"/>
      <c r="G77" s="671"/>
      <c r="H77" s="671"/>
      <c r="I77" s="671"/>
      <c r="J77" s="673"/>
      <c r="K77" s="673"/>
      <c r="L77" s="674"/>
      <c r="M77" s="675"/>
      <c r="N77" s="681"/>
      <c r="O77" s="676"/>
      <c r="P77" s="676"/>
      <c r="Q77" s="676"/>
      <c r="R77" s="676"/>
      <c r="S77" s="676"/>
      <c r="T77" s="676"/>
      <c r="U77" s="676"/>
      <c r="V77" s="676"/>
      <c r="W77" s="676"/>
      <c r="X77" s="676"/>
      <c r="Y77" s="676"/>
      <c r="Z77" s="676"/>
      <c r="AA77" s="676"/>
      <c r="AB77" s="676"/>
      <c r="AC77" s="676"/>
      <c r="AD77" s="676"/>
      <c r="AE77" s="676"/>
      <c r="AF77" s="676"/>
      <c r="AG77" s="676"/>
      <c r="AH77" s="676"/>
      <c r="AI77" s="676"/>
      <c r="AJ77" s="676"/>
      <c r="AK77" s="676"/>
      <c r="AL77" s="676"/>
      <c r="AM77" s="676"/>
      <c r="AN77" s="676"/>
      <c r="AO77" s="676"/>
      <c r="AP77" s="676"/>
      <c r="AQ77" s="676"/>
      <c r="AR77" s="676"/>
      <c r="AS77" s="676"/>
      <c r="AT77" s="676"/>
      <c r="AU77" s="676"/>
      <c r="AV77" s="676"/>
      <c r="AW77" s="676"/>
      <c r="AX77" s="676"/>
      <c r="AY77" s="676"/>
      <c r="AZ77" s="676"/>
    </row>
    <row r="78" spans="1:52" s="678" customFormat="1" ht="15" customHeight="1">
      <c r="A78" s="1865"/>
      <c r="B78" s="679">
        <v>75</v>
      </c>
      <c r="C78" s="680"/>
      <c r="D78" s="670"/>
      <c r="E78" s="671"/>
      <c r="F78" s="672"/>
      <c r="G78" s="671"/>
      <c r="H78" s="671"/>
      <c r="I78" s="671"/>
      <c r="J78" s="673"/>
      <c r="K78" s="673"/>
      <c r="L78" s="674"/>
      <c r="M78" s="675"/>
      <c r="N78" s="681"/>
      <c r="O78" s="676"/>
      <c r="P78" s="676"/>
      <c r="Q78" s="676"/>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76"/>
    </row>
    <row r="79" spans="1:52" s="678" customFormat="1" ht="15" customHeight="1">
      <c r="A79" s="1865" t="s">
        <v>1137</v>
      </c>
      <c r="B79" s="679">
        <v>76</v>
      </c>
      <c r="C79" s="680"/>
      <c r="D79" s="670"/>
      <c r="E79" s="671"/>
      <c r="F79" s="672"/>
      <c r="G79" s="671"/>
      <c r="H79" s="671"/>
      <c r="I79" s="671"/>
      <c r="J79" s="673"/>
      <c r="K79" s="673"/>
      <c r="L79" s="674"/>
      <c r="M79" s="675"/>
      <c r="N79" s="681"/>
      <c r="O79" s="676"/>
      <c r="P79" s="676"/>
      <c r="Q79" s="676"/>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76"/>
    </row>
    <row r="80" spans="1:52" s="678" customFormat="1" ht="15" customHeight="1">
      <c r="A80" s="1865"/>
      <c r="B80" s="679">
        <v>77</v>
      </c>
      <c r="C80" s="680"/>
      <c r="D80" s="670"/>
      <c r="E80" s="671"/>
      <c r="F80" s="672"/>
      <c r="G80" s="671"/>
      <c r="H80" s="671"/>
      <c r="I80" s="671"/>
      <c r="J80" s="673"/>
      <c r="K80" s="673"/>
      <c r="L80" s="674"/>
      <c r="M80" s="675"/>
      <c r="N80" s="681"/>
      <c r="O80" s="676"/>
      <c r="P80" s="676"/>
      <c r="Q80" s="676"/>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76"/>
    </row>
    <row r="81" spans="1:52" s="678" customFormat="1" ht="15" customHeight="1">
      <c r="A81" s="1865"/>
      <c r="B81" s="679">
        <v>78</v>
      </c>
      <c r="C81" s="680"/>
      <c r="D81" s="670"/>
      <c r="E81" s="671"/>
      <c r="F81" s="672"/>
      <c r="G81" s="671"/>
      <c r="H81" s="671"/>
      <c r="I81" s="671"/>
      <c r="J81" s="673"/>
      <c r="K81" s="673"/>
      <c r="L81" s="674"/>
      <c r="M81" s="675"/>
      <c r="N81" s="681"/>
      <c r="O81" s="676"/>
      <c r="P81" s="676"/>
      <c r="Q81" s="676"/>
      <c r="R81" s="676"/>
      <c r="S81" s="676"/>
      <c r="T81" s="676"/>
      <c r="U81" s="676"/>
      <c r="V81" s="676"/>
      <c r="W81" s="676"/>
      <c r="X81" s="676"/>
      <c r="Y81" s="676"/>
      <c r="Z81" s="676"/>
      <c r="AA81" s="676"/>
      <c r="AB81" s="676"/>
      <c r="AC81" s="676"/>
      <c r="AD81" s="676"/>
      <c r="AE81" s="676"/>
      <c r="AF81" s="676"/>
      <c r="AG81" s="676"/>
      <c r="AH81" s="676"/>
      <c r="AI81" s="676"/>
      <c r="AJ81" s="676"/>
      <c r="AK81" s="676"/>
      <c r="AL81" s="676"/>
      <c r="AM81" s="676"/>
      <c r="AN81" s="676"/>
      <c r="AO81" s="676"/>
      <c r="AP81" s="676"/>
      <c r="AQ81" s="676"/>
      <c r="AR81" s="676"/>
      <c r="AS81" s="676"/>
      <c r="AT81" s="676"/>
      <c r="AU81" s="676"/>
      <c r="AV81" s="676"/>
      <c r="AW81" s="676"/>
      <c r="AX81" s="676"/>
      <c r="AY81" s="676"/>
      <c r="AZ81" s="676"/>
    </row>
    <row r="82" spans="1:52" s="678" customFormat="1" ht="15" customHeight="1">
      <c r="A82" s="1865"/>
      <c r="B82" s="679">
        <v>79</v>
      </c>
      <c r="C82" s="680"/>
      <c r="D82" s="670"/>
      <c r="E82" s="671"/>
      <c r="F82" s="672"/>
      <c r="G82" s="671"/>
      <c r="H82" s="671"/>
      <c r="I82" s="671"/>
      <c r="J82" s="673"/>
      <c r="K82" s="673"/>
      <c r="L82" s="674"/>
      <c r="M82" s="675"/>
      <c r="N82" s="681"/>
      <c r="O82" s="676"/>
      <c r="P82" s="676"/>
      <c r="Q82" s="676"/>
      <c r="R82" s="676"/>
      <c r="S82" s="676"/>
      <c r="T82" s="676"/>
      <c r="U82" s="676"/>
      <c r="V82" s="676"/>
      <c r="W82" s="676"/>
      <c r="X82" s="676"/>
      <c r="Y82" s="676"/>
      <c r="Z82" s="676"/>
      <c r="AA82" s="676"/>
      <c r="AB82" s="67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676"/>
      <c r="AY82" s="676"/>
      <c r="AZ82" s="676"/>
    </row>
    <row r="83" spans="1:52" s="678" customFormat="1" ht="15" customHeight="1">
      <c r="A83" s="1865"/>
      <c r="B83" s="679">
        <v>80</v>
      </c>
      <c r="C83" s="680"/>
      <c r="D83" s="670"/>
      <c r="E83" s="671"/>
      <c r="F83" s="672"/>
      <c r="G83" s="671"/>
      <c r="H83" s="671"/>
      <c r="I83" s="671"/>
      <c r="J83" s="673"/>
      <c r="K83" s="673"/>
      <c r="L83" s="674"/>
      <c r="M83" s="675"/>
      <c r="N83" s="681"/>
      <c r="O83" s="676"/>
      <c r="P83" s="676"/>
      <c r="Q83" s="676"/>
      <c r="R83" s="676"/>
      <c r="S83" s="676"/>
      <c r="T83" s="676"/>
      <c r="U83" s="676"/>
      <c r="V83" s="676"/>
      <c r="W83" s="676"/>
      <c r="X83" s="676"/>
      <c r="Y83" s="676"/>
      <c r="Z83" s="676"/>
      <c r="AA83" s="676"/>
      <c r="AB83" s="67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676"/>
      <c r="AY83" s="676"/>
      <c r="AZ83" s="676"/>
    </row>
    <row r="84" spans="1:52" s="678" customFormat="1" ht="15" customHeight="1">
      <c r="A84" s="1865"/>
      <c r="B84" s="679">
        <v>81</v>
      </c>
      <c r="C84" s="680"/>
      <c r="D84" s="670"/>
      <c r="E84" s="671"/>
      <c r="F84" s="672"/>
      <c r="G84" s="671"/>
      <c r="H84" s="671"/>
      <c r="I84" s="671"/>
      <c r="J84" s="673"/>
      <c r="K84" s="673"/>
      <c r="L84" s="674"/>
      <c r="M84" s="675"/>
      <c r="N84" s="681"/>
      <c r="O84" s="676"/>
      <c r="P84" s="676"/>
      <c r="Q84" s="676"/>
      <c r="R84" s="676"/>
      <c r="S84" s="676"/>
      <c r="T84" s="676"/>
      <c r="U84" s="676"/>
      <c r="V84" s="676"/>
      <c r="W84" s="676"/>
      <c r="X84" s="676"/>
      <c r="Y84" s="676"/>
      <c r="Z84" s="676"/>
      <c r="AA84" s="676"/>
      <c r="AB84" s="676"/>
      <c r="AC84" s="676"/>
      <c r="AD84" s="676"/>
      <c r="AE84" s="676"/>
      <c r="AF84" s="676"/>
      <c r="AG84" s="676"/>
      <c r="AH84" s="676"/>
      <c r="AI84" s="676"/>
      <c r="AJ84" s="676"/>
      <c r="AK84" s="676"/>
      <c r="AL84" s="676"/>
      <c r="AM84" s="676"/>
      <c r="AN84" s="676"/>
      <c r="AO84" s="676"/>
      <c r="AP84" s="676"/>
      <c r="AQ84" s="676"/>
      <c r="AR84" s="676"/>
      <c r="AS84" s="676"/>
      <c r="AT84" s="676"/>
      <c r="AU84" s="676"/>
      <c r="AV84" s="676"/>
      <c r="AW84" s="676"/>
      <c r="AX84" s="676"/>
      <c r="AY84" s="676"/>
      <c r="AZ84" s="676"/>
    </row>
    <row r="85" spans="1:52" s="678" customFormat="1" ht="15" customHeight="1">
      <c r="A85" s="1865"/>
      <c r="B85" s="679">
        <v>82</v>
      </c>
      <c r="C85" s="680"/>
      <c r="D85" s="670"/>
      <c r="E85" s="671"/>
      <c r="F85" s="672"/>
      <c r="G85" s="671"/>
      <c r="H85" s="671"/>
      <c r="I85" s="671"/>
      <c r="J85" s="673"/>
      <c r="K85" s="673"/>
      <c r="L85" s="674"/>
      <c r="M85" s="675"/>
      <c r="N85" s="681"/>
      <c r="O85" s="676"/>
      <c r="P85" s="676"/>
      <c r="Q85" s="676"/>
      <c r="R85" s="676"/>
      <c r="S85" s="676"/>
      <c r="T85" s="676"/>
      <c r="U85" s="676"/>
      <c r="V85" s="676"/>
      <c r="W85" s="676"/>
      <c r="X85" s="676"/>
      <c r="Y85" s="676"/>
      <c r="Z85" s="676"/>
      <c r="AA85" s="676"/>
      <c r="AB85" s="676"/>
      <c r="AC85" s="676"/>
      <c r="AD85" s="676"/>
      <c r="AE85" s="676"/>
      <c r="AF85" s="676"/>
      <c r="AG85" s="676"/>
      <c r="AH85" s="676"/>
      <c r="AI85" s="676"/>
      <c r="AJ85" s="676"/>
      <c r="AK85" s="676"/>
      <c r="AL85" s="676"/>
      <c r="AM85" s="676"/>
      <c r="AN85" s="676"/>
      <c r="AO85" s="676"/>
      <c r="AP85" s="676"/>
      <c r="AQ85" s="676"/>
      <c r="AR85" s="676"/>
      <c r="AS85" s="676"/>
      <c r="AT85" s="676"/>
      <c r="AU85" s="676"/>
      <c r="AV85" s="676"/>
      <c r="AW85" s="676"/>
      <c r="AX85" s="676"/>
      <c r="AY85" s="676"/>
      <c r="AZ85" s="676"/>
    </row>
    <row r="86" spans="1:52" s="678" customFormat="1" ht="15" customHeight="1">
      <c r="A86" s="1865"/>
      <c r="B86" s="679">
        <v>83</v>
      </c>
      <c r="C86" s="680"/>
      <c r="D86" s="670"/>
      <c r="E86" s="671"/>
      <c r="F86" s="672"/>
      <c r="G86" s="671"/>
      <c r="H86" s="671"/>
      <c r="I86" s="671"/>
      <c r="J86" s="673"/>
      <c r="K86" s="673"/>
      <c r="L86" s="674"/>
      <c r="M86" s="675"/>
      <c r="N86" s="681"/>
      <c r="O86" s="676"/>
      <c r="P86" s="676"/>
      <c r="Q86" s="676"/>
      <c r="R86" s="676"/>
      <c r="S86" s="676"/>
      <c r="T86" s="676"/>
      <c r="U86" s="676"/>
      <c r="V86" s="676"/>
      <c r="W86" s="676"/>
      <c r="X86" s="676"/>
      <c r="Y86" s="676"/>
      <c r="Z86" s="676"/>
      <c r="AA86" s="676"/>
      <c r="AB86" s="676"/>
      <c r="AC86" s="676"/>
      <c r="AD86" s="676"/>
      <c r="AE86" s="676"/>
      <c r="AF86" s="676"/>
      <c r="AG86" s="676"/>
      <c r="AH86" s="676"/>
      <c r="AI86" s="676"/>
      <c r="AJ86" s="676"/>
      <c r="AK86" s="676"/>
      <c r="AL86" s="676"/>
      <c r="AM86" s="676"/>
      <c r="AN86" s="676"/>
      <c r="AO86" s="676"/>
      <c r="AP86" s="676"/>
      <c r="AQ86" s="676"/>
      <c r="AR86" s="676"/>
      <c r="AS86" s="676"/>
      <c r="AT86" s="676"/>
      <c r="AU86" s="676"/>
      <c r="AV86" s="676"/>
      <c r="AW86" s="676"/>
      <c r="AX86" s="676"/>
      <c r="AY86" s="676"/>
      <c r="AZ86" s="676"/>
    </row>
    <row r="87" spans="1:52" s="678" customFormat="1" ht="15" customHeight="1">
      <c r="A87" s="1865"/>
      <c r="B87" s="679">
        <v>84</v>
      </c>
      <c r="C87" s="680"/>
      <c r="D87" s="670"/>
      <c r="E87" s="671"/>
      <c r="F87" s="672"/>
      <c r="G87" s="671"/>
      <c r="H87" s="671"/>
      <c r="I87" s="671"/>
      <c r="J87" s="673"/>
      <c r="K87" s="673"/>
      <c r="L87" s="674"/>
      <c r="M87" s="675"/>
      <c r="N87" s="681"/>
      <c r="O87" s="676"/>
      <c r="P87" s="676"/>
      <c r="Q87" s="676"/>
      <c r="R87" s="676"/>
      <c r="S87" s="676"/>
      <c r="T87" s="676"/>
      <c r="U87" s="676"/>
      <c r="V87" s="676"/>
      <c r="W87" s="676"/>
      <c r="X87" s="676"/>
      <c r="Y87" s="676"/>
      <c r="Z87" s="676"/>
      <c r="AA87" s="676"/>
      <c r="AB87" s="676"/>
      <c r="AC87" s="676"/>
      <c r="AD87" s="676"/>
      <c r="AE87" s="676"/>
      <c r="AF87" s="676"/>
      <c r="AG87" s="676"/>
      <c r="AH87" s="676"/>
      <c r="AI87" s="676"/>
      <c r="AJ87" s="676"/>
      <c r="AK87" s="676"/>
      <c r="AL87" s="676"/>
      <c r="AM87" s="676"/>
      <c r="AN87" s="676"/>
      <c r="AO87" s="676"/>
      <c r="AP87" s="676"/>
      <c r="AQ87" s="676"/>
      <c r="AR87" s="676"/>
      <c r="AS87" s="676"/>
      <c r="AT87" s="676"/>
      <c r="AU87" s="676"/>
      <c r="AV87" s="676"/>
      <c r="AW87" s="676"/>
      <c r="AX87" s="676"/>
      <c r="AY87" s="676"/>
      <c r="AZ87" s="676"/>
    </row>
    <row r="88" spans="1:52" s="678" customFormat="1" ht="15" customHeight="1">
      <c r="A88" s="1865"/>
      <c r="B88" s="679">
        <v>85</v>
      </c>
      <c r="C88" s="680"/>
      <c r="D88" s="670"/>
      <c r="E88" s="671"/>
      <c r="F88" s="672"/>
      <c r="G88" s="671"/>
      <c r="H88" s="671"/>
      <c r="I88" s="671"/>
      <c r="J88" s="673"/>
      <c r="K88" s="673"/>
      <c r="L88" s="674"/>
      <c r="M88" s="675"/>
      <c r="N88" s="681"/>
      <c r="O88" s="676"/>
      <c r="P88" s="676"/>
      <c r="Q88" s="676"/>
      <c r="R88" s="676"/>
      <c r="S88" s="676"/>
      <c r="T88" s="676"/>
      <c r="U88" s="676"/>
      <c r="V88" s="676"/>
      <c r="W88" s="676"/>
      <c r="X88" s="676"/>
      <c r="Y88" s="676"/>
      <c r="Z88" s="676"/>
      <c r="AA88" s="676"/>
      <c r="AB88" s="676"/>
      <c r="AC88" s="676"/>
      <c r="AD88" s="676"/>
      <c r="AE88" s="676"/>
      <c r="AF88" s="676"/>
      <c r="AG88" s="676"/>
      <c r="AH88" s="676"/>
      <c r="AI88" s="676"/>
      <c r="AJ88" s="676"/>
      <c r="AK88" s="676"/>
      <c r="AL88" s="676"/>
      <c r="AM88" s="676"/>
      <c r="AN88" s="676"/>
      <c r="AO88" s="676"/>
      <c r="AP88" s="676"/>
      <c r="AQ88" s="676"/>
      <c r="AR88" s="676"/>
      <c r="AS88" s="676"/>
      <c r="AT88" s="676"/>
      <c r="AU88" s="676"/>
      <c r="AV88" s="676"/>
      <c r="AW88" s="676"/>
      <c r="AX88" s="676"/>
      <c r="AY88" s="676"/>
      <c r="AZ88" s="676"/>
    </row>
    <row r="89" spans="1:52" s="678" customFormat="1" ht="15" customHeight="1">
      <c r="A89" s="1865"/>
      <c r="B89" s="679">
        <v>86</v>
      </c>
      <c r="C89" s="680"/>
      <c r="D89" s="670"/>
      <c r="E89" s="671"/>
      <c r="F89" s="672"/>
      <c r="G89" s="671"/>
      <c r="H89" s="671"/>
      <c r="I89" s="671"/>
      <c r="J89" s="673"/>
      <c r="K89" s="673"/>
      <c r="L89" s="674"/>
      <c r="M89" s="675"/>
      <c r="N89" s="681"/>
      <c r="O89" s="676"/>
      <c r="P89" s="676"/>
      <c r="Q89" s="676"/>
      <c r="R89" s="676"/>
      <c r="S89" s="676"/>
      <c r="T89" s="676"/>
      <c r="U89" s="676"/>
      <c r="V89" s="676"/>
      <c r="W89" s="676"/>
      <c r="X89" s="676"/>
      <c r="Y89" s="676"/>
      <c r="Z89" s="676"/>
      <c r="AA89" s="676"/>
      <c r="AB89" s="676"/>
      <c r="AC89" s="676"/>
      <c r="AD89" s="676"/>
      <c r="AE89" s="676"/>
      <c r="AF89" s="676"/>
      <c r="AG89" s="676"/>
      <c r="AH89" s="676"/>
      <c r="AI89" s="676"/>
      <c r="AJ89" s="676"/>
      <c r="AK89" s="676"/>
      <c r="AL89" s="676"/>
      <c r="AM89" s="676"/>
      <c r="AN89" s="676"/>
      <c r="AO89" s="676"/>
      <c r="AP89" s="676"/>
      <c r="AQ89" s="676"/>
      <c r="AR89" s="676"/>
      <c r="AS89" s="676"/>
      <c r="AT89" s="676"/>
      <c r="AU89" s="676"/>
      <c r="AV89" s="676"/>
      <c r="AW89" s="676"/>
      <c r="AX89" s="676"/>
      <c r="AY89" s="676"/>
      <c r="AZ89" s="676"/>
    </row>
    <row r="90" spans="1:52" s="678" customFormat="1" ht="15" customHeight="1">
      <c r="A90" s="1865"/>
      <c r="B90" s="679">
        <v>87</v>
      </c>
      <c r="C90" s="680"/>
      <c r="D90" s="670"/>
      <c r="E90" s="671"/>
      <c r="F90" s="672"/>
      <c r="G90" s="671"/>
      <c r="H90" s="671"/>
      <c r="I90" s="671"/>
      <c r="J90" s="673"/>
      <c r="K90" s="673"/>
      <c r="L90" s="674"/>
      <c r="M90" s="675"/>
      <c r="N90" s="681"/>
      <c r="O90" s="676"/>
      <c r="P90" s="676"/>
      <c r="Q90" s="676"/>
      <c r="R90" s="676"/>
      <c r="S90" s="676"/>
      <c r="T90" s="676"/>
      <c r="U90" s="676"/>
      <c r="V90" s="676"/>
      <c r="W90" s="676"/>
      <c r="X90" s="676"/>
      <c r="Y90" s="676"/>
      <c r="Z90" s="676"/>
      <c r="AA90" s="676"/>
      <c r="AB90" s="676"/>
      <c r="AC90" s="676"/>
      <c r="AD90" s="676"/>
      <c r="AE90" s="676"/>
      <c r="AF90" s="676"/>
      <c r="AG90" s="676"/>
      <c r="AH90" s="676"/>
      <c r="AI90" s="676"/>
      <c r="AJ90" s="676"/>
      <c r="AK90" s="676"/>
      <c r="AL90" s="676"/>
      <c r="AM90" s="676"/>
      <c r="AN90" s="676"/>
      <c r="AO90" s="676"/>
      <c r="AP90" s="676"/>
      <c r="AQ90" s="676"/>
      <c r="AR90" s="676"/>
      <c r="AS90" s="676"/>
      <c r="AT90" s="676"/>
      <c r="AU90" s="676"/>
      <c r="AV90" s="676"/>
      <c r="AW90" s="676"/>
      <c r="AX90" s="676"/>
      <c r="AY90" s="676"/>
      <c r="AZ90" s="676"/>
    </row>
    <row r="91" spans="1:52" s="678" customFormat="1" ht="15" customHeight="1">
      <c r="A91" s="1865"/>
      <c r="B91" s="679">
        <v>88</v>
      </c>
      <c r="C91" s="680"/>
      <c r="D91" s="670"/>
      <c r="E91" s="671"/>
      <c r="F91" s="672"/>
      <c r="G91" s="671"/>
      <c r="H91" s="671"/>
      <c r="I91" s="671"/>
      <c r="J91" s="673"/>
      <c r="K91" s="673"/>
      <c r="L91" s="674"/>
      <c r="M91" s="675"/>
      <c r="N91" s="681"/>
      <c r="O91" s="676"/>
      <c r="P91" s="676"/>
      <c r="Q91" s="676"/>
      <c r="R91" s="676"/>
      <c r="S91" s="676"/>
      <c r="T91" s="676"/>
      <c r="U91" s="676"/>
      <c r="V91" s="676"/>
      <c r="W91" s="676"/>
      <c r="X91" s="676"/>
      <c r="Y91" s="676"/>
      <c r="Z91" s="676"/>
      <c r="AA91" s="676"/>
      <c r="AB91" s="676"/>
      <c r="AC91" s="676"/>
      <c r="AD91" s="676"/>
      <c r="AE91" s="676"/>
      <c r="AF91" s="676"/>
      <c r="AG91" s="676"/>
      <c r="AH91" s="676"/>
      <c r="AI91" s="676"/>
      <c r="AJ91" s="676"/>
      <c r="AK91" s="676"/>
      <c r="AL91" s="676"/>
      <c r="AM91" s="676"/>
      <c r="AN91" s="676"/>
      <c r="AO91" s="676"/>
      <c r="AP91" s="676"/>
      <c r="AQ91" s="676"/>
      <c r="AR91" s="676"/>
      <c r="AS91" s="676"/>
      <c r="AT91" s="676"/>
      <c r="AU91" s="676"/>
      <c r="AV91" s="676"/>
      <c r="AW91" s="676"/>
      <c r="AX91" s="676"/>
      <c r="AY91" s="676"/>
      <c r="AZ91" s="676"/>
    </row>
    <row r="92" spans="1:52" s="678" customFormat="1" ht="15" customHeight="1">
      <c r="A92" s="1865"/>
      <c r="B92" s="679">
        <v>89</v>
      </c>
      <c r="C92" s="680"/>
      <c r="D92" s="670"/>
      <c r="E92" s="671"/>
      <c r="F92" s="672"/>
      <c r="G92" s="671"/>
      <c r="H92" s="671"/>
      <c r="I92" s="671"/>
      <c r="J92" s="673"/>
      <c r="K92" s="673"/>
      <c r="L92" s="674"/>
      <c r="M92" s="675"/>
      <c r="N92" s="681"/>
      <c r="O92" s="676"/>
      <c r="P92" s="676"/>
      <c r="Q92" s="676"/>
      <c r="R92" s="676"/>
      <c r="S92" s="676"/>
      <c r="T92" s="676"/>
      <c r="U92" s="676"/>
      <c r="V92" s="676"/>
      <c r="W92" s="676"/>
      <c r="X92" s="676"/>
      <c r="Y92" s="676"/>
      <c r="Z92" s="676"/>
      <c r="AA92" s="676"/>
      <c r="AB92" s="676"/>
      <c r="AC92" s="676"/>
      <c r="AD92" s="676"/>
      <c r="AE92" s="676"/>
      <c r="AF92" s="676"/>
      <c r="AG92" s="676"/>
      <c r="AH92" s="676"/>
      <c r="AI92" s="676"/>
      <c r="AJ92" s="676"/>
      <c r="AK92" s="676"/>
      <c r="AL92" s="676"/>
      <c r="AM92" s="676"/>
      <c r="AN92" s="676"/>
      <c r="AO92" s="676"/>
      <c r="AP92" s="676"/>
      <c r="AQ92" s="676"/>
      <c r="AR92" s="676"/>
      <c r="AS92" s="676"/>
      <c r="AT92" s="676"/>
      <c r="AU92" s="676"/>
      <c r="AV92" s="676"/>
      <c r="AW92" s="676"/>
      <c r="AX92" s="676"/>
      <c r="AY92" s="676"/>
      <c r="AZ92" s="676"/>
    </row>
    <row r="93" spans="1:52" s="678" customFormat="1" ht="15" customHeight="1">
      <c r="A93" s="1865"/>
      <c r="B93" s="679">
        <v>90</v>
      </c>
      <c r="C93" s="680"/>
      <c r="D93" s="670"/>
      <c r="E93" s="671"/>
      <c r="F93" s="672"/>
      <c r="G93" s="671"/>
      <c r="H93" s="671"/>
      <c r="I93" s="671"/>
      <c r="J93" s="673"/>
      <c r="K93" s="673"/>
      <c r="L93" s="674"/>
      <c r="M93" s="675"/>
      <c r="N93" s="681"/>
      <c r="O93" s="676"/>
      <c r="P93" s="676"/>
      <c r="Q93" s="676"/>
      <c r="R93" s="676"/>
      <c r="S93" s="676"/>
      <c r="T93" s="676"/>
      <c r="U93" s="676"/>
      <c r="V93" s="676"/>
      <c r="W93" s="676"/>
      <c r="X93" s="676"/>
      <c r="Y93" s="676"/>
      <c r="Z93" s="676"/>
      <c r="AA93" s="676"/>
      <c r="AB93" s="676"/>
      <c r="AC93" s="676"/>
      <c r="AD93" s="676"/>
      <c r="AE93" s="676"/>
      <c r="AF93" s="676"/>
      <c r="AG93" s="676"/>
      <c r="AH93" s="676"/>
      <c r="AI93" s="676"/>
      <c r="AJ93" s="676"/>
      <c r="AK93" s="676"/>
      <c r="AL93" s="676"/>
      <c r="AM93" s="676"/>
      <c r="AN93" s="676"/>
      <c r="AO93" s="676"/>
      <c r="AP93" s="676"/>
      <c r="AQ93" s="676"/>
      <c r="AR93" s="676"/>
      <c r="AS93" s="676"/>
      <c r="AT93" s="676"/>
      <c r="AU93" s="676"/>
      <c r="AV93" s="676"/>
      <c r="AW93" s="676"/>
      <c r="AX93" s="676"/>
      <c r="AY93" s="676"/>
      <c r="AZ93" s="676"/>
    </row>
    <row r="94" spans="1:52" s="678" customFormat="1" ht="15" customHeight="1">
      <c r="A94" s="1865" t="s">
        <v>1089</v>
      </c>
      <c r="B94" s="679">
        <v>91</v>
      </c>
      <c r="C94" s="680"/>
      <c r="D94" s="670"/>
      <c r="E94" s="671"/>
      <c r="F94" s="672"/>
      <c r="G94" s="671"/>
      <c r="H94" s="671"/>
      <c r="I94" s="671"/>
      <c r="J94" s="673"/>
      <c r="K94" s="673"/>
      <c r="L94" s="674"/>
      <c r="M94" s="675"/>
      <c r="N94" s="681"/>
      <c r="O94" s="676"/>
      <c r="P94" s="676"/>
      <c r="Q94" s="676"/>
      <c r="R94" s="676"/>
      <c r="S94" s="676"/>
      <c r="T94" s="676"/>
      <c r="U94" s="676"/>
      <c r="V94" s="676"/>
      <c r="W94" s="676"/>
      <c r="X94" s="676"/>
      <c r="Y94" s="676"/>
      <c r="Z94" s="676"/>
      <c r="AA94" s="676"/>
      <c r="AB94" s="676"/>
      <c r="AC94" s="676"/>
      <c r="AD94" s="676"/>
      <c r="AE94" s="676"/>
      <c r="AF94" s="676"/>
      <c r="AG94" s="676"/>
      <c r="AH94" s="676"/>
      <c r="AI94" s="676"/>
      <c r="AJ94" s="676"/>
      <c r="AK94" s="676"/>
      <c r="AL94" s="676"/>
      <c r="AM94" s="676"/>
      <c r="AN94" s="676"/>
      <c r="AO94" s="676"/>
      <c r="AP94" s="676"/>
      <c r="AQ94" s="676"/>
      <c r="AR94" s="676"/>
      <c r="AS94" s="676"/>
      <c r="AT94" s="676"/>
      <c r="AU94" s="676"/>
      <c r="AV94" s="676"/>
      <c r="AW94" s="676"/>
      <c r="AX94" s="676"/>
      <c r="AY94" s="676"/>
      <c r="AZ94" s="676"/>
    </row>
    <row r="95" spans="1:52" s="678" customFormat="1" ht="15" customHeight="1">
      <c r="A95" s="1865"/>
      <c r="B95" s="679">
        <v>92</v>
      </c>
      <c r="C95" s="680"/>
      <c r="D95" s="670"/>
      <c r="E95" s="671"/>
      <c r="F95" s="672"/>
      <c r="G95" s="671"/>
      <c r="H95" s="671"/>
      <c r="I95" s="671"/>
      <c r="J95" s="673"/>
      <c r="K95" s="673"/>
      <c r="L95" s="674"/>
      <c r="M95" s="675"/>
      <c r="N95" s="681"/>
      <c r="O95" s="676"/>
      <c r="P95" s="676"/>
      <c r="Q95" s="676"/>
      <c r="R95" s="676"/>
      <c r="S95" s="676"/>
      <c r="T95" s="676"/>
      <c r="U95" s="676"/>
      <c r="V95" s="676"/>
      <c r="W95" s="676"/>
      <c r="X95" s="676"/>
      <c r="Y95" s="676"/>
      <c r="Z95" s="676"/>
      <c r="AA95" s="676"/>
      <c r="AB95" s="676"/>
      <c r="AC95" s="676"/>
      <c r="AD95" s="676"/>
      <c r="AE95" s="676"/>
      <c r="AF95" s="676"/>
      <c r="AG95" s="676"/>
      <c r="AH95" s="676"/>
      <c r="AI95" s="676"/>
      <c r="AJ95" s="676"/>
      <c r="AK95" s="676"/>
      <c r="AL95" s="676"/>
      <c r="AM95" s="676"/>
      <c r="AN95" s="676"/>
      <c r="AO95" s="676"/>
      <c r="AP95" s="676"/>
      <c r="AQ95" s="676"/>
      <c r="AR95" s="676"/>
      <c r="AS95" s="676"/>
      <c r="AT95" s="676"/>
      <c r="AU95" s="676"/>
      <c r="AV95" s="676"/>
      <c r="AW95" s="676"/>
      <c r="AX95" s="676"/>
      <c r="AY95" s="676"/>
      <c r="AZ95" s="676"/>
    </row>
    <row r="96" spans="1:52" s="678" customFormat="1" ht="15" customHeight="1">
      <c r="A96" s="1865"/>
      <c r="B96" s="679">
        <v>93</v>
      </c>
      <c r="C96" s="680"/>
      <c r="D96" s="670"/>
      <c r="E96" s="671"/>
      <c r="F96" s="672"/>
      <c r="G96" s="671"/>
      <c r="H96" s="671"/>
      <c r="I96" s="671"/>
      <c r="J96" s="673"/>
      <c r="K96" s="673"/>
      <c r="L96" s="674"/>
      <c r="M96" s="675"/>
      <c r="N96" s="681"/>
      <c r="O96" s="676"/>
      <c r="P96" s="676"/>
      <c r="Q96" s="676"/>
      <c r="R96" s="676"/>
      <c r="S96" s="676"/>
      <c r="T96" s="676"/>
      <c r="U96" s="676"/>
      <c r="V96" s="676"/>
      <c r="W96" s="676"/>
      <c r="X96" s="676"/>
      <c r="Y96" s="676"/>
      <c r="Z96" s="676"/>
      <c r="AA96" s="676"/>
      <c r="AB96" s="676"/>
      <c r="AC96" s="676"/>
      <c r="AD96" s="676"/>
      <c r="AE96" s="676"/>
      <c r="AF96" s="676"/>
      <c r="AG96" s="676"/>
      <c r="AH96" s="676"/>
      <c r="AI96" s="676"/>
      <c r="AJ96" s="676"/>
      <c r="AK96" s="676"/>
      <c r="AL96" s="676"/>
      <c r="AM96" s="676"/>
      <c r="AN96" s="676"/>
      <c r="AO96" s="676"/>
      <c r="AP96" s="676"/>
      <c r="AQ96" s="676"/>
      <c r="AR96" s="676"/>
      <c r="AS96" s="676"/>
      <c r="AT96" s="676"/>
      <c r="AU96" s="676"/>
      <c r="AV96" s="676"/>
      <c r="AW96" s="676"/>
      <c r="AX96" s="676"/>
      <c r="AY96" s="676"/>
      <c r="AZ96" s="676"/>
    </row>
    <row r="97" spans="1:52" s="678" customFormat="1" ht="15" customHeight="1">
      <c r="A97" s="1865"/>
      <c r="B97" s="679">
        <v>94</v>
      </c>
      <c r="C97" s="680"/>
      <c r="D97" s="670"/>
      <c r="E97" s="671"/>
      <c r="F97" s="672"/>
      <c r="G97" s="671"/>
      <c r="H97" s="671"/>
      <c r="I97" s="671"/>
      <c r="J97" s="673"/>
      <c r="K97" s="673"/>
      <c r="L97" s="674"/>
      <c r="M97" s="675"/>
      <c r="N97" s="681"/>
      <c r="O97" s="676"/>
      <c r="P97" s="676"/>
      <c r="Q97" s="676"/>
      <c r="R97" s="676"/>
      <c r="S97" s="676"/>
      <c r="T97" s="676"/>
      <c r="U97" s="676"/>
      <c r="V97" s="676"/>
      <c r="W97" s="676"/>
      <c r="X97" s="676"/>
      <c r="Y97" s="676"/>
      <c r="Z97" s="676"/>
      <c r="AA97" s="676"/>
      <c r="AB97" s="676"/>
      <c r="AC97" s="676"/>
      <c r="AD97" s="676"/>
      <c r="AE97" s="676"/>
      <c r="AF97" s="676"/>
      <c r="AG97" s="676"/>
      <c r="AH97" s="676"/>
      <c r="AI97" s="676"/>
      <c r="AJ97" s="676"/>
      <c r="AK97" s="676"/>
      <c r="AL97" s="676"/>
      <c r="AM97" s="676"/>
      <c r="AN97" s="676"/>
      <c r="AO97" s="676"/>
      <c r="AP97" s="676"/>
      <c r="AQ97" s="676"/>
      <c r="AR97" s="676"/>
      <c r="AS97" s="676"/>
      <c r="AT97" s="676"/>
      <c r="AU97" s="676"/>
      <c r="AV97" s="676"/>
      <c r="AW97" s="676"/>
      <c r="AX97" s="676"/>
      <c r="AY97" s="676"/>
      <c r="AZ97" s="676"/>
    </row>
    <row r="98" spans="1:52" s="678" customFormat="1" ht="15" customHeight="1">
      <c r="A98" s="1865"/>
      <c r="B98" s="679">
        <v>95</v>
      </c>
      <c r="C98" s="680"/>
      <c r="D98" s="670"/>
      <c r="E98" s="671"/>
      <c r="F98" s="672"/>
      <c r="G98" s="671"/>
      <c r="H98" s="671"/>
      <c r="I98" s="671"/>
      <c r="J98" s="673"/>
      <c r="K98" s="673"/>
      <c r="L98" s="674"/>
      <c r="M98" s="675"/>
      <c r="N98" s="681"/>
      <c r="O98" s="676"/>
      <c r="P98" s="676"/>
      <c r="Q98" s="676"/>
      <c r="R98" s="676"/>
      <c r="S98" s="676"/>
      <c r="T98" s="676"/>
      <c r="U98" s="676"/>
      <c r="V98" s="676"/>
      <c r="W98" s="676"/>
      <c r="X98" s="676"/>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6"/>
      <c r="AY98" s="676"/>
      <c r="AZ98" s="676"/>
    </row>
    <row r="99" spans="1:52" s="678" customFormat="1" ht="15" customHeight="1">
      <c r="A99" s="1865"/>
      <c r="B99" s="679">
        <v>96</v>
      </c>
      <c r="C99" s="680"/>
      <c r="D99" s="670"/>
      <c r="E99" s="671"/>
      <c r="F99" s="672"/>
      <c r="G99" s="671"/>
      <c r="H99" s="671"/>
      <c r="I99" s="671"/>
      <c r="J99" s="673"/>
      <c r="K99" s="673"/>
      <c r="L99" s="674"/>
      <c r="M99" s="675"/>
      <c r="N99" s="681"/>
      <c r="O99" s="676"/>
      <c r="P99" s="676"/>
      <c r="Q99" s="676"/>
      <c r="R99" s="676"/>
      <c r="S99" s="676"/>
      <c r="T99" s="676"/>
      <c r="U99" s="676"/>
      <c r="V99" s="676"/>
      <c r="W99" s="676"/>
      <c r="X99" s="676"/>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6"/>
      <c r="AY99" s="676"/>
      <c r="AZ99" s="676"/>
    </row>
    <row r="100" spans="1:52" s="678" customFormat="1" ht="15" customHeight="1">
      <c r="A100" s="1865"/>
      <c r="B100" s="679">
        <v>97</v>
      </c>
      <c r="C100" s="680"/>
      <c r="D100" s="670"/>
      <c r="E100" s="671"/>
      <c r="F100" s="672"/>
      <c r="G100" s="671"/>
      <c r="H100" s="671"/>
      <c r="I100" s="671"/>
      <c r="J100" s="673"/>
      <c r="K100" s="673"/>
      <c r="L100" s="674"/>
      <c r="M100" s="675"/>
      <c r="N100" s="681"/>
      <c r="O100" s="676"/>
      <c r="P100" s="676"/>
      <c r="Q100" s="676"/>
      <c r="R100" s="676"/>
      <c r="S100" s="676"/>
      <c r="T100" s="676"/>
      <c r="U100" s="676"/>
      <c r="V100" s="676"/>
      <c r="W100" s="676"/>
      <c r="X100" s="676"/>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6"/>
      <c r="AY100" s="676"/>
      <c r="AZ100" s="676"/>
    </row>
    <row r="101" spans="1:52" s="678" customFormat="1" ht="15" customHeight="1">
      <c r="A101" s="1865"/>
      <c r="B101" s="679">
        <v>98</v>
      </c>
      <c r="C101" s="680"/>
      <c r="D101" s="670"/>
      <c r="E101" s="671"/>
      <c r="F101" s="672"/>
      <c r="G101" s="671"/>
      <c r="H101" s="671"/>
      <c r="I101" s="671"/>
      <c r="J101" s="673"/>
      <c r="K101" s="673"/>
      <c r="L101" s="674"/>
      <c r="M101" s="675"/>
      <c r="N101" s="681"/>
      <c r="O101" s="676"/>
      <c r="P101" s="676"/>
      <c r="Q101" s="676"/>
      <c r="R101" s="676"/>
      <c r="S101" s="676"/>
      <c r="T101" s="676"/>
      <c r="U101" s="676"/>
      <c r="V101" s="676"/>
      <c r="W101" s="676"/>
      <c r="X101" s="676"/>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6"/>
      <c r="AY101" s="676"/>
      <c r="AZ101" s="676"/>
    </row>
    <row r="102" spans="1:52" s="678" customFormat="1" ht="15" customHeight="1">
      <c r="A102" s="1865"/>
      <c r="B102" s="679">
        <v>99</v>
      </c>
      <c r="C102" s="680"/>
      <c r="D102" s="670"/>
      <c r="E102" s="671"/>
      <c r="F102" s="672"/>
      <c r="G102" s="671"/>
      <c r="H102" s="671"/>
      <c r="I102" s="671"/>
      <c r="J102" s="673"/>
      <c r="K102" s="673"/>
      <c r="L102" s="674"/>
      <c r="M102" s="675"/>
      <c r="N102" s="681"/>
      <c r="O102" s="676"/>
      <c r="P102" s="676"/>
      <c r="Q102" s="676"/>
      <c r="R102" s="676"/>
      <c r="S102" s="676"/>
      <c r="T102" s="676"/>
      <c r="U102" s="676"/>
      <c r="V102" s="676"/>
      <c r="W102" s="676"/>
      <c r="X102" s="676"/>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6"/>
      <c r="AY102" s="676"/>
      <c r="AZ102" s="676"/>
    </row>
    <row r="103" spans="1:52" s="678" customFormat="1" ht="15" customHeight="1">
      <c r="A103" s="1865"/>
      <c r="B103" s="684">
        <v>100</v>
      </c>
      <c r="C103" s="685"/>
      <c r="D103" s="686"/>
      <c r="E103" s="687"/>
      <c r="F103" s="688"/>
      <c r="G103" s="688"/>
      <c r="H103" s="688"/>
      <c r="I103" s="688"/>
      <c r="J103" s="688"/>
      <c r="K103" s="688"/>
      <c r="L103" s="689"/>
      <c r="M103" s="690"/>
      <c r="N103" s="691"/>
      <c r="O103" s="676"/>
      <c r="P103" s="676"/>
      <c r="Q103" s="676"/>
      <c r="R103" s="676"/>
      <c r="S103" s="676"/>
      <c r="T103" s="676"/>
      <c r="U103" s="676"/>
      <c r="V103" s="676"/>
      <c r="W103" s="676"/>
      <c r="X103" s="676"/>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6"/>
      <c r="AY103" s="676"/>
      <c r="AZ103" s="676"/>
    </row>
    <row r="104" spans="1:52" ht="13.5">
      <c r="A104" s="583"/>
      <c r="B104" s="583"/>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3"/>
      <c r="AL104" s="583"/>
      <c r="AM104" s="583"/>
      <c r="AN104" s="583"/>
      <c r="AO104" s="583"/>
      <c r="AP104" s="583"/>
      <c r="AQ104" s="583"/>
      <c r="AR104" s="583"/>
      <c r="AS104" s="583"/>
      <c r="AT104" s="583"/>
      <c r="AU104" s="583"/>
      <c r="AV104" s="583"/>
      <c r="AW104" s="583"/>
      <c r="AX104" s="583"/>
      <c r="AY104" s="583"/>
      <c r="AZ104" s="583"/>
    </row>
    <row r="105" spans="1:52" ht="13.5">
      <c r="A105" s="583"/>
      <c r="B105" s="583"/>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3"/>
      <c r="AL105" s="583"/>
      <c r="AM105" s="583"/>
      <c r="AN105" s="583"/>
      <c r="AO105" s="583"/>
      <c r="AP105" s="583"/>
      <c r="AQ105" s="583"/>
      <c r="AR105" s="583"/>
      <c r="AS105" s="583"/>
      <c r="AT105" s="583"/>
      <c r="AU105" s="583"/>
      <c r="AV105" s="583"/>
      <c r="AW105" s="583"/>
      <c r="AX105" s="583"/>
      <c r="AY105" s="583"/>
      <c r="AZ105" s="583"/>
    </row>
    <row r="106" spans="1:52" ht="13.5">
      <c r="A106" s="583"/>
      <c r="B106" s="583"/>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3"/>
      <c r="AL106" s="583"/>
      <c r="AM106" s="583"/>
      <c r="AN106" s="583"/>
      <c r="AO106" s="583"/>
      <c r="AP106" s="583"/>
      <c r="AQ106" s="583"/>
      <c r="AR106" s="583"/>
      <c r="AS106" s="583"/>
      <c r="AT106" s="583"/>
      <c r="AU106" s="583"/>
      <c r="AV106" s="583"/>
      <c r="AW106" s="583"/>
      <c r="AX106" s="583"/>
      <c r="AY106" s="583"/>
      <c r="AZ106" s="583"/>
    </row>
    <row r="107" spans="1:52" ht="13.5">
      <c r="A107" s="583"/>
      <c r="B107" s="583"/>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3"/>
      <c r="AL107" s="583"/>
      <c r="AM107" s="583"/>
      <c r="AN107" s="583"/>
      <c r="AO107" s="583"/>
      <c r="AP107" s="583"/>
      <c r="AQ107" s="583"/>
      <c r="AR107" s="583"/>
      <c r="AS107" s="583"/>
      <c r="AT107" s="583"/>
      <c r="AU107" s="583"/>
      <c r="AV107" s="583"/>
      <c r="AW107" s="583"/>
      <c r="AX107" s="583"/>
      <c r="AY107" s="583"/>
      <c r="AZ107" s="583"/>
    </row>
    <row r="108" spans="1:52" ht="13.5">
      <c r="A108" s="583"/>
      <c r="B108" s="583"/>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3"/>
      <c r="AL108" s="583"/>
      <c r="AM108" s="583"/>
      <c r="AN108" s="583"/>
      <c r="AO108" s="583"/>
      <c r="AP108" s="583"/>
      <c r="AQ108" s="583"/>
      <c r="AR108" s="583"/>
      <c r="AS108" s="583"/>
      <c r="AT108" s="583"/>
      <c r="AU108" s="583"/>
      <c r="AV108" s="583"/>
      <c r="AW108" s="583"/>
      <c r="AX108" s="583"/>
      <c r="AY108" s="583"/>
      <c r="AZ108" s="583"/>
    </row>
    <row r="109" spans="1:52" ht="13.5">
      <c r="A109" s="583"/>
      <c r="B109" s="583"/>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3"/>
      <c r="AL109" s="583"/>
      <c r="AM109" s="583"/>
      <c r="AN109" s="583"/>
      <c r="AO109" s="583"/>
      <c r="AP109" s="583"/>
      <c r="AQ109" s="583"/>
      <c r="AR109" s="583"/>
      <c r="AS109" s="583"/>
      <c r="AT109" s="583"/>
      <c r="AU109" s="583"/>
      <c r="AV109" s="583"/>
      <c r="AW109" s="583"/>
      <c r="AX109" s="583"/>
      <c r="AY109" s="583"/>
      <c r="AZ109" s="583"/>
    </row>
    <row r="110" spans="1:52" ht="13.5">
      <c r="A110" s="583"/>
      <c r="B110" s="583"/>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c r="AY110" s="583"/>
      <c r="AZ110" s="583"/>
    </row>
    <row r="111" spans="1:52" ht="13.5">
      <c r="A111" s="583"/>
      <c r="B111" s="583"/>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3"/>
      <c r="AL111" s="583"/>
      <c r="AM111" s="583"/>
      <c r="AN111" s="583"/>
      <c r="AO111" s="583"/>
      <c r="AP111" s="583"/>
      <c r="AQ111" s="583"/>
      <c r="AR111" s="583"/>
      <c r="AS111" s="583"/>
      <c r="AT111" s="583"/>
      <c r="AU111" s="583"/>
      <c r="AV111" s="583"/>
      <c r="AW111" s="583"/>
      <c r="AX111" s="583"/>
      <c r="AY111" s="583"/>
      <c r="AZ111" s="583"/>
    </row>
    <row r="112" spans="1:52" ht="13.5">
      <c r="A112" s="583"/>
      <c r="B112" s="583"/>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3"/>
      <c r="AL112" s="583"/>
      <c r="AM112" s="583"/>
      <c r="AN112" s="583"/>
      <c r="AO112" s="583"/>
      <c r="AP112" s="583"/>
      <c r="AQ112" s="583"/>
      <c r="AR112" s="583"/>
      <c r="AS112" s="583"/>
      <c r="AT112" s="583"/>
      <c r="AU112" s="583"/>
      <c r="AV112" s="583"/>
      <c r="AW112" s="583"/>
      <c r="AX112" s="583"/>
      <c r="AY112" s="583"/>
      <c r="AZ112" s="583"/>
    </row>
    <row r="113" spans="1:52" ht="13.5">
      <c r="A113" s="583"/>
      <c r="B113" s="583"/>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3"/>
      <c r="AL113" s="583"/>
      <c r="AM113" s="583"/>
      <c r="AN113" s="583"/>
      <c r="AO113" s="583"/>
      <c r="AP113" s="583"/>
      <c r="AQ113" s="583"/>
      <c r="AR113" s="583"/>
      <c r="AS113" s="583"/>
      <c r="AT113" s="583"/>
      <c r="AU113" s="583"/>
      <c r="AV113" s="583"/>
      <c r="AW113" s="583"/>
      <c r="AX113" s="583"/>
      <c r="AY113" s="583"/>
      <c r="AZ113" s="583"/>
    </row>
    <row r="114" spans="1:52" ht="13.5">
      <c r="A114" s="583"/>
      <c r="B114" s="583"/>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3"/>
      <c r="AL114" s="583"/>
      <c r="AM114" s="583"/>
      <c r="AN114" s="583"/>
      <c r="AO114" s="583"/>
      <c r="AP114" s="583"/>
      <c r="AQ114" s="583"/>
      <c r="AR114" s="583"/>
      <c r="AS114" s="583"/>
      <c r="AT114" s="583"/>
      <c r="AU114" s="583"/>
      <c r="AV114" s="583"/>
      <c r="AW114" s="583"/>
      <c r="AX114" s="583"/>
      <c r="AY114" s="583"/>
      <c r="AZ114" s="583"/>
    </row>
    <row r="115" spans="1:52" ht="13.5">
      <c r="A115" s="583"/>
      <c r="B115" s="583"/>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3"/>
      <c r="AL115" s="583"/>
      <c r="AM115" s="583"/>
      <c r="AN115" s="583"/>
      <c r="AO115" s="583"/>
      <c r="AP115" s="583"/>
      <c r="AQ115" s="583"/>
      <c r="AR115" s="583"/>
      <c r="AS115" s="583"/>
      <c r="AT115" s="583"/>
      <c r="AU115" s="583"/>
      <c r="AV115" s="583"/>
      <c r="AW115" s="583"/>
      <c r="AX115" s="583"/>
      <c r="AY115" s="583"/>
      <c r="AZ115" s="583"/>
    </row>
    <row r="116" spans="1:52" ht="13.5">
      <c r="A116" s="583"/>
      <c r="B116" s="583"/>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3"/>
      <c r="AL116" s="583"/>
      <c r="AM116" s="583"/>
      <c r="AN116" s="583"/>
      <c r="AO116" s="583"/>
      <c r="AP116" s="583"/>
      <c r="AQ116" s="583"/>
      <c r="AR116" s="583"/>
      <c r="AS116" s="583"/>
      <c r="AT116" s="583"/>
      <c r="AU116" s="583"/>
      <c r="AV116" s="583"/>
      <c r="AW116" s="583"/>
      <c r="AX116" s="583"/>
      <c r="AY116" s="583"/>
      <c r="AZ116" s="583"/>
    </row>
    <row r="117" spans="1:52" ht="13.5">
      <c r="A117" s="583"/>
      <c r="B117" s="583"/>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3"/>
      <c r="AL117" s="583"/>
      <c r="AM117" s="583"/>
      <c r="AN117" s="583"/>
      <c r="AO117" s="583"/>
      <c r="AP117" s="583"/>
      <c r="AQ117" s="583"/>
      <c r="AR117" s="583"/>
      <c r="AS117" s="583"/>
      <c r="AT117" s="583"/>
      <c r="AU117" s="583"/>
      <c r="AV117" s="583"/>
      <c r="AW117" s="583"/>
      <c r="AX117" s="583"/>
      <c r="AY117" s="583"/>
      <c r="AZ117" s="583"/>
    </row>
    <row r="118" spans="1:52" ht="13.5">
      <c r="A118" s="583"/>
      <c r="B118" s="583"/>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3"/>
      <c r="AL118" s="583"/>
      <c r="AM118" s="583"/>
      <c r="AN118" s="583"/>
      <c r="AO118" s="583"/>
      <c r="AP118" s="583"/>
      <c r="AQ118" s="583"/>
      <c r="AR118" s="583"/>
      <c r="AS118" s="583"/>
      <c r="AT118" s="583"/>
      <c r="AU118" s="583"/>
      <c r="AV118" s="583"/>
      <c r="AW118" s="583"/>
      <c r="AX118" s="583"/>
      <c r="AY118" s="583"/>
      <c r="AZ118" s="583"/>
    </row>
    <row r="119" spans="1:52" ht="13.5">
      <c r="A119" s="583"/>
      <c r="B119" s="583"/>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3"/>
      <c r="AL119" s="583"/>
      <c r="AM119" s="583"/>
      <c r="AN119" s="583"/>
      <c r="AO119" s="583"/>
      <c r="AP119" s="583"/>
      <c r="AQ119" s="583"/>
      <c r="AR119" s="583"/>
      <c r="AS119" s="583"/>
      <c r="AT119" s="583"/>
      <c r="AU119" s="583"/>
      <c r="AV119" s="583"/>
      <c r="AW119" s="583"/>
      <c r="AX119" s="583"/>
      <c r="AY119" s="583"/>
      <c r="AZ119" s="583"/>
    </row>
    <row r="120" spans="1:52" ht="13.5">
      <c r="A120" s="583"/>
      <c r="B120" s="583"/>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3"/>
      <c r="AL120" s="583"/>
      <c r="AM120" s="583"/>
      <c r="AN120" s="583"/>
      <c r="AO120" s="583"/>
      <c r="AP120" s="583"/>
      <c r="AQ120" s="583"/>
      <c r="AR120" s="583"/>
      <c r="AS120" s="583"/>
      <c r="AT120" s="583"/>
      <c r="AU120" s="583"/>
      <c r="AV120" s="583"/>
      <c r="AW120" s="583"/>
      <c r="AX120" s="583"/>
      <c r="AY120" s="583"/>
      <c r="AZ120" s="583"/>
    </row>
    <row r="121" spans="1:52" ht="13.5">
      <c r="A121" s="583"/>
      <c r="B121" s="583"/>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3"/>
      <c r="AL121" s="583"/>
      <c r="AM121" s="583"/>
      <c r="AN121" s="583"/>
      <c r="AO121" s="583"/>
      <c r="AP121" s="583"/>
      <c r="AQ121" s="583"/>
      <c r="AR121" s="583"/>
      <c r="AS121" s="583"/>
      <c r="AT121" s="583"/>
      <c r="AU121" s="583"/>
      <c r="AV121" s="583"/>
      <c r="AW121" s="583"/>
      <c r="AX121" s="583"/>
      <c r="AY121" s="583"/>
      <c r="AZ121" s="583"/>
    </row>
    <row r="122" spans="1:52" ht="13.5">
      <c r="A122" s="583"/>
      <c r="B122" s="583"/>
      <c r="C122" s="587"/>
      <c r="D122" s="587"/>
      <c r="E122" s="587"/>
      <c r="F122" s="583"/>
      <c r="G122" s="588"/>
      <c r="H122" s="583"/>
      <c r="I122" s="583"/>
      <c r="J122" s="583"/>
      <c r="K122" s="583"/>
      <c r="L122" s="582"/>
      <c r="M122" s="582"/>
      <c r="N122" s="582"/>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3"/>
      <c r="AL122" s="583"/>
      <c r="AM122" s="583"/>
      <c r="AN122" s="583"/>
      <c r="AO122" s="583"/>
      <c r="AP122" s="583"/>
      <c r="AQ122" s="583"/>
      <c r="AR122" s="583"/>
      <c r="AS122" s="583"/>
      <c r="AT122" s="583"/>
      <c r="AU122" s="583"/>
      <c r="AV122" s="583"/>
      <c r="AW122" s="583"/>
      <c r="AX122" s="583"/>
      <c r="AY122" s="583"/>
      <c r="AZ122" s="583"/>
    </row>
    <row r="123" spans="1:52" ht="13.5">
      <c r="A123" s="583"/>
      <c r="B123" s="583"/>
      <c r="C123" s="587"/>
      <c r="D123" s="587"/>
      <c r="E123" s="587"/>
      <c r="F123" s="583"/>
      <c r="G123" s="588"/>
      <c r="H123" s="583"/>
      <c r="I123" s="583"/>
      <c r="J123" s="583"/>
      <c r="K123" s="583"/>
      <c r="L123" s="582"/>
      <c r="M123" s="582"/>
      <c r="N123" s="582"/>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3"/>
      <c r="AL123" s="583"/>
      <c r="AM123" s="583"/>
      <c r="AN123" s="583"/>
      <c r="AO123" s="583"/>
      <c r="AP123" s="583"/>
      <c r="AQ123" s="583"/>
      <c r="AR123" s="583"/>
      <c r="AS123" s="583"/>
      <c r="AT123" s="583"/>
      <c r="AU123" s="583"/>
      <c r="AV123" s="583"/>
      <c r="AW123" s="583"/>
      <c r="AX123" s="583"/>
      <c r="AY123" s="583"/>
      <c r="AZ123" s="583"/>
    </row>
    <row r="124" spans="1:52" ht="13.5">
      <c r="A124" s="583"/>
      <c r="B124" s="583"/>
      <c r="C124" s="587"/>
      <c r="D124" s="587"/>
      <c r="E124" s="587"/>
      <c r="F124" s="583"/>
      <c r="G124" s="588"/>
      <c r="H124" s="583"/>
      <c r="I124" s="583"/>
      <c r="J124" s="583"/>
      <c r="K124" s="583"/>
      <c r="L124" s="582"/>
      <c r="M124" s="582"/>
      <c r="N124" s="582"/>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3"/>
      <c r="AL124" s="583"/>
      <c r="AM124" s="583"/>
      <c r="AN124" s="583"/>
      <c r="AO124" s="583"/>
      <c r="AP124" s="583"/>
      <c r="AQ124" s="583"/>
      <c r="AR124" s="583"/>
      <c r="AS124" s="583"/>
      <c r="AT124" s="583"/>
      <c r="AU124" s="583"/>
      <c r="AV124" s="583"/>
      <c r="AW124" s="583"/>
      <c r="AX124" s="583"/>
      <c r="AY124" s="583"/>
      <c r="AZ124" s="583"/>
    </row>
    <row r="125" spans="1:52" ht="13.5">
      <c r="A125" s="583"/>
      <c r="B125" s="583"/>
      <c r="C125" s="587"/>
      <c r="D125" s="587"/>
      <c r="E125" s="587"/>
      <c r="F125" s="583"/>
      <c r="G125" s="588"/>
      <c r="H125" s="583"/>
      <c r="I125" s="583"/>
      <c r="J125" s="583"/>
      <c r="K125" s="583"/>
      <c r="L125" s="582"/>
      <c r="M125" s="582"/>
      <c r="N125" s="582"/>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3"/>
      <c r="AL125" s="583"/>
      <c r="AM125" s="583"/>
      <c r="AN125" s="583"/>
      <c r="AO125" s="583"/>
      <c r="AP125" s="583"/>
      <c r="AQ125" s="583"/>
      <c r="AR125" s="583"/>
      <c r="AS125" s="583"/>
      <c r="AT125" s="583"/>
      <c r="AU125" s="583"/>
      <c r="AV125" s="583"/>
      <c r="AW125" s="583"/>
      <c r="AX125" s="583"/>
      <c r="AY125" s="583"/>
      <c r="AZ125" s="583"/>
    </row>
    <row r="126" spans="1:52" ht="13.5">
      <c r="A126" s="583"/>
      <c r="B126" s="583"/>
      <c r="C126" s="587"/>
      <c r="D126" s="587"/>
      <c r="E126" s="587"/>
      <c r="F126" s="583"/>
      <c r="G126" s="588"/>
      <c r="H126" s="583"/>
      <c r="I126" s="583"/>
      <c r="J126" s="583"/>
      <c r="K126" s="583"/>
      <c r="L126" s="582"/>
      <c r="M126" s="582"/>
      <c r="N126" s="582"/>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3"/>
      <c r="AY126" s="583"/>
      <c r="AZ126" s="583"/>
    </row>
    <row r="127" spans="1:52" ht="13.5">
      <c r="A127" s="583"/>
      <c r="B127" s="583"/>
      <c r="C127" s="587"/>
      <c r="D127" s="587"/>
      <c r="E127" s="587"/>
      <c r="F127" s="583"/>
      <c r="G127" s="588"/>
      <c r="H127" s="583"/>
      <c r="I127" s="583"/>
      <c r="J127" s="583"/>
      <c r="K127" s="583"/>
      <c r="L127" s="582"/>
      <c r="M127" s="582"/>
      <c r="N127" s="582"/>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3"/>
      <c r="AY127" s="583"/>
      <c r="AZ127" s="583"/>
    </row>
    <row r="128" spans="1:52" ht="13.5">
      <c r="A128" s="583"/>
      <c r="B128" s="583"/>
      <c r="C128" s="587"/>
      <c r="D128" s="587"/>
      <c r="E128" s="587"/>
      <c r="F128" s="583"/>
      <c r="G128" s="588"/>
      <c r="H128" s="583"/>
      <c r="I128" s="583"/>
      <c r="J128" s="583"/>
      <c r="K128" s="583"/>
      <c r="L128" s="582"/>
      <c r="M128" s="582"/>
      <c r="N128" s="582"/>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3"/>
      <c r="AY128" s="583"/>
      <c r="AZ128" s="583"/>
    </row>
    <row r="129" spans="1:52" ht="13.5">
      <c r="A129" s="583"/>
      <c r="B129" s="583"/>
      <c r="C129" s="587"/>
      <c r="D129" s="587"/>
      <c r="E129" s="587"/>
      <c r="F129" s="583"/>
      <c r="G129" s="588"/>
      <c r="H129" s="583"/>
      <c r="I129" s="583"/>
      <c r="J129" s="583"/>
      <c r="K129" s="583"/>
      <c r="L129" s="582"/>
      <c r="M129" s="582"/>
      <c r="N129" s="582"/>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3"/>
      <c r="AY129" s="583"/>
      <c r="AZ129" s="583"/>
    </row>
    <row r="130" spans="1:52" ht="13.5">
      <c r="A130" s="583"/>
      <c r="B130" s="583"/>
      <c r="C130" s="587"/>
      <c r="D130" s="587"/>
      <c r="E130" s="587"/>
      <c r="F130" s="583"/>
      <c r="G130" s="588"/>
      <c r="H130" s="583"/>
      <c r="I130" s="583"/>
      <c r="J130" s="583"/>
      <c r="K130" s="583"/>
      <c r="L130" s="582"/>
      <c r="M130" s="582"/>
      <c r="N130" s="582"/>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3"/>
      <c r="AY130" s="583"/>
      <c r="AZ130" s="583"/>
    </row>
    <row r="131" spans="1:52" ht="13.5">
      <c r="A131" s="583"/>
      <c r="B131" s="583"/>
      <c r="C131" s="587"/>
      <c r="D131" s="587"/>
      <c r="E131" s="587"/>
      <c r="F131" s="583"/>
      <c r="G131" s="588"/>
      <c r="H131" s="583"/>
      <c r="I131" s="583"/>
      <c r="J131" s="583"/>
      <c r="K131" s="583"/>
      <c r="L131" s="582"/>
      <c r="M131" s="582"/>
      <c r="N131" s="582"/>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3"/>
      <c r="AL131" s="583"/>
      <c r="AM131" s="583"/>
      <c r="AN131" s="583"/>
      <c r="AO131" s="583"/>
      <c r="AP131" s="583"/>
      <c r="AQ131" s="583"/>
      <c r="AR131" s="583"/>
      <c r="AS131" s="583"/>
      <c r="AT131" s="583"/>
      <c r="AU131" s="583"/>
      <c r="AV131" s="583"/>
      <c r="AW131" s="583"/>
      <c r="AX131" s="583"/>
      <c r="AY131" s="583"/>
      <c r="AZ131" s="583"/>
    </row>
    <row r="132" spans="1:52" ht="13.5">
      <c r="A132" s="583"/>
      <c r="B132" s="583"/>
      <c r="C132" s="587"/>
      <c r="D132" s="587"/>
      <c r="E132" s="587"/>
      <c r="F132" s="583"/>
      <c r="G132" s="588"/>
      <c r="H132" s="583"/>
      <c r="I132" s="583"/>
      <c r="J132" s="583"/>
      <c r="K132" s="583"/>
      <c r="L132" s="582"/>
      <c r="M132" s="582"/>
      <c r="N132" s="582"/>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3"/>
      <c r="AY132" s="583"/>
      <c r="AZ132" s="583"/>
    </row>
    <row r="133" spans="1:52" ht="13.5">
      <c r="A133" s="583"/>
      <c r="B133" s="583"/>
      <c r="C133" s="587"/>
      <c r="D133" s="587"/>
      <c r="E133" s="587"/>
      <c r="F133" s="583"/>
      <c r="G133" s="588"/>
      <c r="H133" s="583"/>
      <c r="I133" s="583"/>
      <c r="J133" s="583"/>
      <c r="K133" s="583"/>
      <c r="L133" s="582"/>
      <c r="M133" s="582"/>
      <c r="N133" s="582"/>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3"/>
      <c r="AY133" s="583"/>
      <c r="AZ133" s="583"/>
    </row>
    <row r="134" spans="1:52" ht="13.5">
      <c r="A134" s="583"/>
      <c r="B134" s="583"/>
      <c r="C134" s="587"/>
      <c r="D134" s="587"/>
      <c r="E134" s="587"/>
      <c r="F134" s="583"/>
      <c r="G134" s="588"/>
      <c r="H134" s="583"/>
      <c r="I134" s="583"/>
      <c r="J134" s="583"/>
      <c r="K134" s="583"/>
      <c r="L134" s="582"/>
      <c r="M134" s="582"/>
      <c r="N134" s="582"/>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3"/>
      <c r="AY134" s="583"/>
      <c r="AZ134" s="583"/>
    </row>
    <row r="135" spans="1:52" ht="13.5">
      <c r="A135" s="583"/>
      <c r="B135" s="583"/>
      <c r="C135" s="587"/>
      <c r="D135" s="587"/>
      <c r="E135" s="587"/>
      <c r="F135" s="583"/>
      <c r="G135" s="588"/>
      <c r="H135" s="583"/>
      <c r="I135" s="583"/>
      <c r="J135" s="583"/>
      <c r="K135" s="583"/>
      <c r="L135" s="582"/>
      <c r="M135" s="582"/>
      <c r="N135" s="582"/>
      <c r="O135" s="583"/>
      <c r="P135" s="583"/>
      <c r="Q135" s="583"/>
      <c r="R135" s="583"/>
      <c r="S135" s="583"/>
      <c r="T135" s="583"/>
      <c r="U135" s="583"/>
      <c r="V135" s="583"/>
      <c r="W135" s="583"/>
      <c r="X135" s="583"/>
      <c r="Y135" s="583"/>
      <c r="Z135" s="583"/>
      <c r="AA135" s="583"/>
      <c r="AB135" s="583"/>
      <c r="AC135" s="583"/>
      <c r="AD135" s="583"/>
      <c r="AE135" s="583"/>
      <c r="AF135" s="583"/>
      <c r="AG135" s="583"/>
      <c r="AH135" s="583"/>
      <c r="AI135" s="583"/>
      <c r="AJ135" s="583"/>
      <c r="AK135" s="583"/>
      <c r="AL135" s="583"/>
      <c r="AM135" s="583"/>
      <c r="AN135" s="583"/>
      <c r="AO135" s="583"/>
      <c r="AP135" s="583"/>
      <c r="AQ135" s="583"/>
      <c r="AR135" s="583"/>
      <c r="AS135" s="583"/>
      <c r="AT135" s="583"/>
      <c r="AU135" s="583"/>
      <c r="AV135" s="583"/>
      <c r="AW135" s="583"/>
      <c r="AX135" s="583"/>
      <c r="AY135" s="583"/>
      <c r="AZ135" s="583"/>
    </row>
    <row r="136" spans="1:52" ht="13.5">
      <c r="A136" s="583"/>
      <c r="B136" s="583"/>
      <c r="C136" s="587"/>
      <c r="D136" s="587"/>
      <c r="E136" s="587"/>
      <c r="F136" s="583"/>
      <c r="G136" s="588"/>
      <c r="H136" s="583"/>
      <c r="I136" s="583"/>
      <c r="J136" s="583"/>
      <c r="K136" s="583"/>
      <c r="L136" s="582"/>
      <c r="M136" s="582"/>
      <c r="N136" s="582"/>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3"/>
      <c r="AL136" s="583"/>
      <c r="AM136" s="583"/>
      <c r="AN136" s="583"/>
      <c r="AO136" s="583"/>
      <c r="AP136" s="583"/>
      <c r="AQ136" s="583"/>
      <c r="AR136" s="583"/>
      <c r="AS136" s="583"/>
      <c r="AT136" s="583"/>
      <c r="AU136" s="583"/>
      <c r="AV136" s="583"/>
      <c r="AW136" s="583"/>
      <c r="AX136" s="583"/>
      <c r="AY136" s="583"/>
      <c r="AZ136" s="583"/>
    </row>
    <row r="137" spans="1:52" ht="13.5">
      <c r="A137" s="583"/>
      <c r="B137" s="583"/>
      <c r="C137" s="587"/>
      <c r="D137" s="587"/>
      <c r="E137" s="587"/>
      <c r="F137" s="583"/>
      <c r="G137" s="588"/>
      <c r="H137" s="583"/>
      <c r="I137" s="583"/>
      <c r="J137" s="583"/>
      <c r="K137" s="583"/>
      <c r="L137" s="582"/>
      <c r="M137" s="582"/>
      <c r="N137" s="582"/>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3"/>
      <c r="AL137" s="583"/>
      <c r="AM137" s="583"/>
      <c r="AN137" s="583"/>
      <c r="AO137" s="583"/>
      <c r="AP137" s="583"/>
      <c r="AQ137" s="583"/>
      <c r="AR137" s="583"/>
      <c r="AS137" s="583"/>
      <c r="AT137" s="583"/>
      <c r="AU137" s="583"/>
      <c r="AV137" s="583"/>
      <c r="AW137" s="583"/>
      <c r="AX137" s="583"/>
      <c r="AY137" s="583"/>
      <c r="AZ137" s="583"/>
    </row>
    <row r="138" spans="1:52" ht="13.5">
      <c r="A138" s="583"/>
      <c r="B138" s="583"/>
      <c r="C138" s="587"/>
      <c r="D138" s="587"/>
      <c r="E138" s="587"/>
      <c r="F138" s="583"/>
      <c r="G138" s="588"/>
      <c r="H138" s="583"/>
      <c r="I138" s="583"/>
      <c r="J138" s="583"/>
      <c r="K138" s="583"/>
      <c r="L138" s="582"/>
      <c r="M138" s="582"/>
      <c r="N138" s="582"/>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3"/>
      <c r="AL138" s="583"/>
      <c r="AM138" s="583"/>
      <c r="AN138" s="583"/>
      <c r="AO138" s="583"/>
      <c r="AP138" s="583"/>
      <c r="AQ138" s="583"/>
      <c r="AR138" s="583"/>
      <c r="AS138" s="583"/>
      <c r="AT138" s="583"/>
      <c r="AU138" s="583"/>
      <c r="AV138" s="583"/>
      <c r="AW138" s="583"/>
      <c r="AX138" s="583"/>
      <c r="AY138" s="583"/>
      <c r="AZ138" s="583"/>
    </row>
    <row r="139" spans="1:52" ht="13.5">
      <c r="A139" s="583"/>
      <c r="B139" s="583"/>
      <c r="C139" s="587"/>
      <c r="D139" s="587"/>
      <c r="E139" s="587"/>
      <c r="F139" s="583"/>
      <c r="G139" s="588"/>
      <c r="H139" s="583"/>
      <c r="I139" s="583"/>
      <c r="J139" s="583"/>
      <c r="K139" s="583"/>
      <c r="L139" s="582"/>
      <c r="M139" s="582"/>
      <c r="N139" s="582"/>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3"/>
      <c r="AL139" s="583"/>
      <c r="AM139" s="583"/>
      <c r="AN139" s="583"/>
      <c r="AO139" s="583"/>
      <c r="AP139" s="583"/>
      <c r="AQ139" s="583"/>
      <c r="AR139" s="583"/>
      <c r="AS139" s="583"/>
      <c r="AT139" s="583"/>
      <c r="AU139" s="583"/>
      <c r="AV139" s="583"/>
      <c r="AW139" s="583"/>
      <c r="AX139" s="583"/>
      <c r="AY139" s="583"/>
      <c r="AZ139" s="583"/>
    </row>
    <row r="140" spans="1:52" ht="13.5">
      <c r="A140" s="583"/>
      <c r="B140" s="583"/>
      <c r="C140" s="587"/>
      <c r="D140" s="587"/>
      <c r="E140" s="587"/>
      <c r="F140" s="583"/>
      <c r="G140" s="588"/>
      <c r="H140" s="583"/>
      <c r="I140" s="583"/>
      <c r="J140" s="583"/>
      <c r="K140" s="583"/>
      <c r="L140" s="582"/>
      <c r="M140" s="582"/>
      <c r="N140" s="582"/>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3"/>
      <c r="AL140" s="583"/>
      <c r="AM140" s="583"/>
      <c r="AN140" s="583"/>
      <c r="AO140" s="583"/>
      <c r="AP140" s="583"/>
      <c r="AQ140" s="583"/>
      <c r="AR140" s="583"/>
      <c r="AS140" s="583"/>
      <c r="AT140" s="583"/>
      <c r="AU140" s="583"/>
      <c r="AV140" s="583"/>
      <c r="AW140" s="583"/>
      <c r="AX140" s="583"/>
      <c r="AY140" s="583"/>
      <c r="AZ140" s="583"/>
    </row>
    <row r="141" spans="1:52" ht="13.5">
      <c r="A141" s="583"/>
      <c r="B141" s="583"/>
      <c r="C141" s="587"/>
      <c r="D141" s="587"/>
      <c r="E141" s="587"/>
      <c r="F141" s="583"/>
      <c r="G141" s="588"/>
      <c r="H141" s="583"/>
      <c r="I141" s="583"/>
      <c r="J141" s="583"/>
      <c r="K141" s="583"/>
      <c r="L141" s="582"/>
      <c r="M141" s="582"/>
      <c r="N141" s="582"/>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3"/>
      <c r="AL141" s="583"/>
      <c r="AM141" s="583"/>
      <c r="AN141" s="583"/>
      <c r="AO141" s="583"/>
      <c r="AP141" s="583"/>
      <c r="AQ141" s="583"/>
      <c r="AR141" s="583"/>
      <c r="AS141" s="583"/>
      <c r="AT141" s="583"/>
      <c r="AU141" s="583"/>
      <c r="AV141" s="583"/>
      <c r="AW141" s="583"/>
      <c r="AX141" s="583"/>
      <c r="AY141" s="583"/>
      <c r="AZ141" s="583"/>
    </row>
    <row r="142" spans="1:52" ht="13.5">
      <c r="A142" s="583"/>
      <c r="B142" s="583"/>
      <c r="C142" s="587"/>
      <c r="D142" s="587"/>
      <c r="E142" s="587"/>
      <c r="F142" s="583"/>
      <c r="G142" s="588"/>
      <c r="H142" s="583"/>
      <c r="I142" s="583"/>
      <c r="J142" s="583"/>
      <c r="K142" s="583"/>
      <c r="L142" s="582"/>
      <c r="M142" s="582"/>
      <c r="N142" s="582"/>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3"/>
      <c r="AL142" s="583"/>
      <c r="AM142" s="583"/>
      <c r="AN142" s="583"/>
      <c r="AO142" s="583"/>
      <c r="AP142" s="583"/>
      <c r="AQ142" s="583"/>
      <c r="AR142" s="583"/>
      <c r="AS142" s="583"/>
      <c r="AT142" s="583"/>
      <c r="AU142" s="583"/>
      <c r="AV142" s="583"/>
      <c r="AW142" s="583"/>
      <c r="AX142" s="583"/>
      <c r="AY142" s="583"/>
      <c r="AZ142" s="583"/>
    </row>
    <row r="143" spans="1:52" ht="13.5">
      <c r="A143" s="583"/>
      <c r="B143" s="583"/>
      <c r="C143" s="587"/>
      <c r="D143" s="587"/>
      <c r="E143" s="587"/>
      <c r="F143" s="583"/>
      <c r="G143" s="588"/>
      <c r="H143" s="583"/>
      <c r="I143" s="583"/>
      <c r="J143" s="583"/>
      <c r="K143" s="583"/>
      <c r="L143" s="582"/>
      <c r="M143" s="582"/>
      <c r="N143" s="582"/>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3"/>
      <c r="AL143" s="583"/>
      <c r="AM143" s="583"/>
      <c r="AN143" s="583"/>
      <c r="AO143" s="583"/>
      <c r="AP143" s="583"/>
      <c r="AQ143" s="583"/>
      <c r="AR143" s="583"/>
      <c r="AS143" s="583"/>
      <c r="AT143" s="583"/>
      <c r="AU143" s="583"/>
      <c r="AV143" s="583"/>
      <c r="AW143" s="583"/>
      <c r="AX143" s="583"/>
      <c r="AY143" s="583"/>
      <c r="AZ143" s="583"/>
    </row>
    <row r="144" spans="1:52" ht="13.5">
      <c r="A144" s="583"/>
      <c r="B144" s="583"/>
      <c r="C144" s="587"/>
      <c r="D144" s="587"/>
      <c r="E144" s="587"/>
      <c r="F144" s="583"/>
      <c r="G144" s="588"/>
      <c r="H144" s="583"/>
      <c r="I144" s="583"/>
      <c r="J144" s="583"/>
      <c r="K144" s="583"/>
      <c r="L144" s="582"/>
      <c r="M144" s="582"/>
      <c r="N144" s="582"/>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3"/>
      <c r="AL144" s="583"/>
      <c r="AM144" s="583"/>
      <c r="AN144" s="583"/>
      <c r="AO144" s="583"/>
      <c r="AP144" s="583"/>
      <c r="AQ144" s="583"/>
      <c r="AR144" s="583"/>
      <c r="AS144" s="583"/>
      <c r="AT144" s="583"/>
      <c r="AU144" s="583"/>
      <c r="AV144" s="583"/>
      <c r="AW144" s="583"/>
      <c r="AX144" s="583"/>
      <c r="AY144" s="583"/>
      <c r="AZ144" s="583"/>
    </row>
    <row r="145" spans="1:52" ht="13.5">
      <c r="A145" s="583"/>
      <c r="B145" s="583"/>
      <c r="C145" s="587"/>
      <c r="D145" s="587"/>
      <c r="E145" s="587"/>
      <c r="F145" s="583"/>
      <c r="G145" s="588"/>
      <c r="H145" s="583"/>
      <c r="I145" s="583"/>
      <c r="J145" s="583"/>
      <c r="K145" s="583"/>
      <c r="L145" s="582"/>
      <c r="M145" s="582"/>
      <c r="N145" s="582"/>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3"/>
      <c r="AL145" s="583"/>
      <c r="AM145" s="583"/>
      <c r="AN145" s="583"/>
      <c r="AO145" s="583"/>
      <c r="AP145" s="583"/>
      <c r="AQ145" s="583"/>
      <c r="AR145" s="583"/>
      <c r="AS145" s="583"/>
      <c r="AT145" s="583"/>
      <c r="AU145" s="583"/>
      <c r="AV145" s="583"/>
      <c r="AW145" s="583"/>
      <c r="AX145" s="583"/>
      <c r="AY145" s="583"/>
      <c r="AZ145" s="583"/>
    </row>
    <row r="146" spans="1:52" ht="13.5">
      <c r="A146" s="583"/>
      <c r="B146" s="583"/>
      <c r="C146" s="587"/>
      <c r="D146" s="587"/>
      <c r="E146" s="587"/>
      <c r="F146" s="583"/>
      <c r="G146" s="588"/>
      <c r="H146" s="583"/>
      <c r="I146" s="583"/>
      <c r="J146" s="583"/>
      <c r="K146" s="583"/>
      <c r="L146" s="582"/>
      <c r="M146" s="582"/>
      <c r="N146" s="582"/>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3"/>
      <c r="AL146" s="583"/>
      <c r="AM146" s="583"/>
      <c r="AN146" s="583"/>
      <c r="AO146" s="583"/>
      <c r="AP146" s="583"/>
      <c r="AQ146" s="583"/>
      <c r="AR146" s="583"/>
      <c r="AS146" s="583"/>
      <c r="AT146" s="583"/>
      <c r="AU146" s="583"/>
      <c r="AV146" s="583"/>
      <c r="AW146" s="583"/>
      <c r="AX146" s="583"/>
      <c r="AY146" s="583"/>
      <c r="AZ146" s="583"/>
    </row>
    <row r="147" spans="1:52" ht="13.5">
      <c r="A147" s="583"/>
      <c r="B147" s="583"/>
      <c r="C147" s="587"/>
      <c r="D147" s="587"/>
      <c r="E147" s="587"/>
      <c r="F147" s="583"/>
      <c r="G147" s="588"/>
      <c r="H147" s="583"/>
      <c r="I147" s="583"/>
      <c r="J147" s="583"/>
      <c r="K147" s="583"/>
      <c r="L147" s="582"/>
      <c r="M147" s="582"/>
      <c r="N147" s="582"/>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3"/>
      <c r="AL147" s="583"/>
      <c r="AM147" s="583"/>
      <c r="AN147" s="583"/>
      <c r="AO147" s="583"/>
      <c r="AP147" s="583"/>
      <c r="AQ147" s="583"/>
      <c r="AR147" s="583"/>
      <c r="AS147" s="583"/>
      <c r="AT147" s="583"/>
      <c r="AU147" s="583"/>
      <c r="AV147" s="583"/>
      <c r="AW147" s="583"/>
      <c r="AX147" s="583"/>
      <c r="AY147" s="583"/>
      <c r="AZ147" s="583"/>
    </row>
    <row r="148" spans="1:52" ht="13.5">
      <c r="A148" s="583"/>
      <c r="B148" s="583"/>
      <c r="C148" s="587"/>
      <c r="D148" s="587"/>
      <c r="E148" s="587"/>
      <c r="F148" s="583"/>
      <c r="G148" s="588"/>
      <c r="H148" s="583"/>
      <c r="I148" s="583"/>
      <c r="J148" s="583"/>
      <c r="K148" s="583"/>
      <c r="L148" s="582"/>
      <c r="M148" s="582"/>
      <c r="N148" s="582"/>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3"/>
      <c r="AL148" s="583"/>
      <c r="AM148" s="583"/>
      <c r="AN148" s="583"/>
      <c r="AO148" s="583"/>
      <c r="AP148" s="583"/>
      <c r="AQ148" s="583"/>
      <c r="AR148" s="583"/>
      <c r="AS148" s="583"/>
      <c r="AT148" s="583"/>
      <c r="AU148" s="583"/>
      <c r="AV148" s="583"/>
      <c r="AW148" s="583"/>
      <c r="AX148" s="583"/>
      <c r="AY148" s="583"/>
      <c r="AZ148" s="583"/>
    </row>
    <row r="149" spans="1:52" ht="13.5">
      <c r="A149" s="583"/>
      <c r="B149" s="583"/>
      <c r="C149" s="587"/>
      <c r="D149" s="587"/>
      <c r="E149" s="587"/>
      <c r="F149" s="583"/>
      <c r="G149" s="588"/>
      <c r="H149" s="583"/>
      <c r="I149" s="583"/>
      <c r="J149" s="583"/>
      <c r="K149" s="583"/>
      <c r="L149" s="582"/>
      <c r="M149" s="582"/>
      <c r="N149" s="582"/>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3"/>
      <c r="AL149" s="583"/>
      <c r="AM149" s="583"/>
      <c r="AN149" s="583"/>
      <c r="AO149" s="583"/>
      <c r="AP149" s="583"/>
      <c r="AQ149" s="583"/>
      <c r="AR149" s="583"/>
      <c r="AS149" s="583"/>
      <c r="AT149" s="583"/>
      <c r="AU149" s="583"/>
      <c r="AV149" s="583"/>
      <c r="AW149" s="583"/>
      <c r="AX149" s="583"/>
      <c r="AY149" s="583"/>
      <c r="AZ149" s="583"/>
    </row>
    <row r="150" spans="1:52" ht="13.5">
      <c r="A150" s="583"/>
      <c r="B150" s="583"/>
      <c r="C150" s="587"/>
      <c r="D150" s="587"/>
      <c r="E150" s="587"/>
      <c r="F150" s="583"/>
      <c r="G150" s="588"/>
      <c r="H150" s="583"/>
      <c r="I150" s="583"/>
      <c r="J150" s="583"/>
      <c r="K150" s="583"/>
      <c r="L150" s="582"/>
      <c r="M150" s="582"/>
      <c r="N150" s="582"/>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3"/>
      <c r="AL150" s="583"/>
      <c r="AM150" s="583"/>
      <c r="AN150" s="583"/>
      <c r="AO150" s="583"/>
      <c r="AP150" s="583"/>
      <c r="AQ150" s="583"/>
      <c r="AR150" s="583"/>
      <c r="AS150" s="583"/>
      <c r="AT150" s="583"/>
      <c r="AU150" s="583"/>
      <c r="AV150" s="583"/>
      <c r="AW150" s="583"/>
      <c r="AX150" s="583"/>
      <c r="AY150" s="583"/>
      <c r="AZ150" s="583"/>
    </row>
    <row r="151" spans="1:52" ht="13.5">
      <c r="A151" s="583"/>
      <c r="B151" s="583"/>
      <c r="C151" s="587"/>
      <c r="D151" s="587"/>
      <c r="E151" s="587"/>
      <c r="F151" s="583"/>
      <c r="G151" s="588"/>
      <c r="H151" s="583"/>
      <c r="I151" s="583"/>
      <c r="J151" s="583"/>
      <c r="K151" s="583"/>
      <c r="L151" s="582"/>
      <c r="M151" s="582"/>
      <c r="N151" s="582"/>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3"/>
      <c r="AL151" s="583"/>
      <c r="AM151" s="583"/>
      <c r="AN151" s="583"/>
      <c r="AO151" s="583"/>
      <c r="AP151" s="583"/>
      <c r="AQ151" s="583"/>
      <c r="AR151" s="583"/>
      <c r="AS151" s="583"/>
      <c r="AT151" s="583"/>
      <c r="AU151" s="583"/>
      <c r="AV151" s="583"/>
      <c r="AW151" s="583"/>
      <c r="AX151" s="583"/>
      <c r="AY151" s="583"/>
      <c r="AZ151" s="583"/>
    </row>
    <row r="152" spans="1:52" ht="13.5">
      <c r="A152" s="583"/>
      <c r="B152" s="583"/>
      <c r="C152" s="587"/>
      <c r="D152" s="587"/>
      <c r="E152" s="587"/>
      <c r="F152" s="583"/>
      <c r="G152" s="588"/>
      <c r="H152" s="583"/>
      <c r="I152" s="583"/>
      <c r="J152" s="583"/>
      <c r="K152" s="583"/>
      <c r="L152" s="582"/>
      <c r="M152" s="582"/>
      <c r="N152" s="582"/>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3"/>
      <c r="AL152" s="583"/>
      <c r="AM152" s="583"/>
      <c r="AN152" s="583"/>
      <c r="AO152" s="583"/>
      <c r="AP152" s="583"/>
      <c r="AQ152" s="583"/>
      <c r="AR152" s="583"/>
      <c r="AS152" s="583"/>
      <c r="AT152" s="583"/>
      <c r="AU152" s="583"/>
      <c r="AV152" s="583"/>
      <c r="AW152" s="583"/>
      <c r="AX152" s="583"/>
      <c r="AY152" s="583"/>
      <c r="AZ152" s="583"/>
    </row>
    <row r="153" spans="1:52" ht="13.5">
      <c r="A153" s="583"/>
      <c r="B153" s="583"/>
      <c r="C153" s="587"/>
      <c r="D153" s="587"/>
      <c r="E153" s="587"/>
      <c r="F153" s="583"/>
      <c r="G153" s="588"/>
      <c r="H153" s="583"/>
      <c r="I153" s="583"/>
      <c r="J153" s="583"/>
      <c r="K153" s="583"/>
      <c r="L153" s="582"/>
      <c r="M153" s="582"/>
      <c r="N153" s="582"/>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3"/>
      <c r="AL153" s="583"/>
      <c r="AM153" s="583"/>
      <c r="AN153" s="583"/>
      <c r="AO153" s="583"/>
      <c r="AP153" s="583"/>
      <c r="AQ153" s="583"/>
      <c r="AR153" s="583"/>
      <c r="AS153" s="583"/>
      <c r="AT153" s="583"/>
      <c r="AU153" s="583"/>
      <c r="AV153" s="583"/>
      <c r="AW153" s="583"/>
      <c r="AX153" s="583"/>
      <c r="AY153" s="583"/>
      <c r="AZ153" s="583"/>
    </row>
    <row r="154" spans="1:52" ht="13.5">
      <c r="A154" s="583"/>
      <c r="B154" s="583"/>
      <c r="C154" s="587"/>
      <c r="D154" s="587"/>
      <c r="E154" s="587"/>
      <c r="F154" s="583"/>
      <c r="G154" s="588"/>
      <c r="H154" s="583"/>
      <c r="I154" s="583"/>
      <c r="J154" s="583"/>
      <c r="K154" s="583"/>
      <c r="L154" s="582"/>
      <c r="M154" s="582"/>
      <c r="N154" s="582"/>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3"/>
      <c r="AL154" s="583"/>
      <c r="AM154" s="583"/>
      <c r="AN154" s="583"/>
      <c r="AO154" s="583"/>
      <c r="AP154" s="583"/>
      <c r="AQ154" s="583"/>
      <c r="AR154" s="583"/>
      <c r="AS154" s="583"/>
      <c r="AT154" s="583"/>
      <c r="AU154" s="583"/>
      <c r="AV154" s="583"/>
      <c r="AW154" s="583"/>
      <c r="AX154" s="583"/>
      <c r="AY154" s="583"/>
      <c r="AZ154" s="583"/>
    </row>
    <row r="155" spans="1:52" ht="13.5">
      <c r="A155" s="583"/>
      <c r="B155" s="583"/>
      <c r="C155" s="587"/>
      <c r="D155" s="587"/>
      <c r="E155" s="587"/>
      <c r="F155" s="583"/>
      <c r="G155" s="588"/>
      <c r="H155" s="583"/>
      <c r="I155" s="583"/>
      <c r="J155" s="583"/>
      <c r="K155" s="583"/>
      <c r="L155" s="582"/>
      <c r="M155" s="582"/>
      <c r="N155" s="582"/>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3"/>
      <c r="AL155" s="583"/>
      <c r="AM155" s="583"/>
      <c r="AN155" s="583"/>
      <c r="AO155" s="583"/>
      <c r="AP155" s="583"/>
      <c r="AQ155" s="583"/>
      <c r="AR155" s="583"/>
      <c r="AS155" s="583"/>
      <c r="AT155" s="583"/>
      <c r="AU155" s="583"/>
      <c r="AV155" s="583"/>
      <c r="AW155" s="583"/>
      <c r="AX155" s="583"/>
      <c r="AY155" s="583"/>
      <c r="AZ155" s="583"/>
    </row>
    <row r="156" spans="1:52" ht="13.5">
      <c r="A156" s="583"/>
      <c r="B156" s="583"/>
      <c r="C156" s="587"/>
      <c r="D156" s="587"/>
      <c r="E156" s="587"/>
      <c r="F156" s="583"/>
      <c r="G156" s="588"/>
      <c r="H156" s="583"/>
      <c r="I156" s="583"/>
      <c r="J156" s="583"/>
      <c r="K156" s="583"/>
      <c r="L156" s="582"/>
      <c r="M156" s="582"/>
      <c r="N156" s="582"/>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3"/>
      <c r="AL156" s="583"/>
      <c r="AM156" s="583"/>
      <c r="AN156" s="583"/>
      <c r="AO156" s="583"/>
      <c r="AP156" s="583"/>
      <c r="AQ156" s="583"/>
      <c r="AR156" s="583"/>
      <c r="AS156" s="583"/>
      <c r="AT156" s="583"/>
      <c r="AU156" s="583"/>
      <c r="AV156" s="583"/>
      <c r="AW156" s="583"/>
      <c r="AX156" s="583"/>
      <c r="AY156" s="583"/>
      <c r="AZ156" s="583"/>
    </row>
    <row r="157" spans="1:52" ht="13.5">
      <c r="A157" s="583"/>
      <c r="B157" s="583"/>
      <c r="C157" s="587"/>
      <c r="D157" s="587"/>
      <c r="E157" s="587"/>
      <c r="F157" s="583"/>
      <c r="G157" s="588"/>
      <c r="H157" s="583"/>
      <c r="I157" s="583"/>
      <c r="J157" s="583"/>
      <c r="K157" s="583"/>
      <c r="L157" s="582"/>
      <c r="M157" s="582"/>
      <c r="N157" s="582"/>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3"/>
      <c r="AL157" s="583"/>
      <c r="AM157" s="583"/>
      <c r="AN157" s="583"/>
      <c r="AO157" s="583"/>
      <c r="AP157" s="583"/>
      <c r="AQ157" s="583"/>
      <c r="AR157" s="583"/>
      <c r="AS157" s="583"/>
      <c r="AT157" s="583"/>
      <c r="AU157" s="583"/>
      <c r="AV157" s="583"/>
      <c r="AW157" s="583"/>
      <c r="AX157" s="583"/>
      <c r="AY157" s="583"/>
      <c r="AZ157" s="583"/>
    </row>
    <row r="158" spans="1:52" ht="13.5">
      <c r="A158" s="583"/>
      <c r="B158" s="583"/>
      <c r="C158" s="587"/>
      <c r="D158" s="587"/>
      <c r="E158" s="587"/>
      <c r="F158" s="583"/>
      <c r="G158" s="588"/>
      <c r="H158" s="583"/>
      <c r="I158" s="583"/>
      <c r="J158" s="583"/>
      <c r="K158" s="583"/>
      <c r="L158" s="582"/>
      <c r="M158" s="582"/>
      <c r="N158" s="582"/>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3"/>
      <c r="AL158" s="583"/>
      <c r="AM158" s="583"/>
      <c r="AN158" s="583"/>
      <c r="AO158" s="583"/>
      <c r="AP158" s="583"/>
      <c r="AQ158" s="583"/>
      <c r="AR158" s="583"/>
      <c r="AS158" s="583"/>
      <c r="AT158" s="583"/>
      <c r="AU158" s="583"/>
      <c r="AV158" s="583"/>
      <c r="AW158" s="583"/>
      <c r="AX158" s="583"/>
      <c r="AY158" s="583"/>
      <c r="AZ158" s="583"/>
    </row>
    <row r="159" spans="1:52" ht="13.5">
      <c r="A159" s="583"/>
      <c r="B159" s="583"/>
      <c r="C159" s="587"/>
      <c r="D159" s="587"/>
      <c r="E159" s="587"/>
      <c r="F159" s="583"/>
      <c r="G159" s="588"/>
      <c r="H159" s="583"/>
      <c r="I159" s="583"/>
      <c r="J159" s="583"/>
      <c r="K159" s="583"/>
      <c r="L159" s="582"/>
      <c r="M159" s="582"/>
      <c r="N159" s="582"/>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3"/>
      <c r="AL159" s="583"/>
      <c r="AM159" s="583"/>
      <c r="AN159" s="583"/>
      <c r="AO159" s="583"/>
      <c r="AP159" s="583"/>
      <c r="AQ159" s="583"/>
      <c r="AR159" s="583"/>
      <c r="AS159" s="583"/>
      <c r="AT159" s="583"/>
      <c r="AU159" s="583"/>
      <c r="AV159" s="583"/>
      <c r="AW159" s="583"/>
      <c r="AX159" s="583"/>
      <c r="AY159" s="583"/>
      <c r="AZ159" s="583"/>
    </row>
    <row r="160" spans="1:52" ht="13.5">
      <c r="A160" s="583"/>
      <c r="B160" s="583"/>
      <c r="C160" s="587"/>
      <c r="D160" s="587"/>
      <c r="E160" s="587"/>
      <c r="F160" s="583"/>
      <c r="G160" s="588"/>
      <c r="H160" s="583"/>
      <c r="I160" s="583"/>
      <c r="J160" s="583"/>
      <c r="K160" s="583"/>
      <c r="L160" s="582"/>
      <c r="M160" s="582"/>
      <c r="N160" s="582"/>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3"/>
      <c r="AL160" s="583"/>
      <c r="AM160" s="583"/>
      <c r="AN160" s="583"/>
      <c r="AO160" s="583"/>
      <c r="AP160" s="583"/>
      <c r="AQ160" s="583"/>
      <c r="AR160" s="583"/>
      <c r="AS160" s="583"/>
      <c r="AT160" s="583"/>
      <c r="AU160" s="583"/>
      <c r="AV160" s="583"/>
      <c r="AW160" s="583"/>
      <c r="AX160" s="583"/>
      <c r="AY160" s="583"/>
      <c r="AZ160" s="583"/>
    </row>
  </sheetData>
  <sheetProtection/>
  <mergeCells count="8">
    <mergeCell ref="A4:A18"/>
    <mergeCell ref="A19:A33"/>
    <mergeCell ref="A34:A48"/>
    <mergeCell ref="A94:A103"/>
    <mergeCell ref="A1:A3"/>
    <mergeCell ref="A49:A63"/>
    <mergeCell ref="A64:A78"/>
    <mergeCell ref="A79:A93"/>
  </mergeCells>
  <hyperlinks>
    <hyperlink ref="A1" location="目次!A1" display="トップページへ戻る"/>
    <hyperlink ref="A4" location="目次!A1" display="トップページへ戻る"/>
    <hyperlink ref="A94" location="目次!A1" display="トップページへ戻る"/>
    <hyperlink ref="A1:A3" location="トップページ!A1" display="トップページへ戻る"/>
    <hyperlink ref="A4:A18" location="選手データ!A1" display="ページトップへ"/>
    <hyperlink ref="A94:A108" location="トップページ!A1" display="トップページへ戻る"/>
    <hyperlink ref="A94:A103" location="選手データ!A1" display="ページトップへ"/>
    <hyperlink ref="A19" location="目次!A1" display="トップページへ戻る"/>
    <hyperlink ref="A19:A33" location="選手データ!A1" display="ページトップへ"/>
    <hyperlink ref="A34" location="目次!A1" display="トップページへ戻る"/>
    <hyperlink ref="A34:A48" location="選手データ!A1" display="ページトップへ"/>
    <hyperlink ref="A49" location="目次!A1" display="トップページへ戻る"/>
    <hyperlink ref="A49:A63" location="選手データ!A1" display="ページトップへ"/>
    <hyperlink ref="A64" location="目次!A1" display="トップページへ戻る"/>
    <hyperlink ref="A64:A78" location="選手データ!A1" display="ページトップへ"/>
    <hyperlink ref="A79" location="目次!A1" display="トップページへ戻る"/>
    <hyperlink ref="A79:A93" location="選手データ!A1" display="ページトップへ"/>
  </hyperlinks>
  <printOptions horizontalCentered="1"/>
  <pageMargins left="0.3937007874015748" right="0.3937007874015748" top="0.8267716535433072" bottom="0.6299212598425197" header="0.5118110236220472" footer="0.35433070866141736"/>
  <pageSetup fitToHeight="3" fitToWidth="1" horizontalDpi="300" verticalDpi="300" orientation="landscape" paperSize="9" scale="83"/>
  <headerFooter alignWithMargins="0">
    <oddHeader>&amp;L&amp;"HGｺﾞｼｯｸM,ﾒﾃﾞｨｳﾑ"（様式　１）&amp;R&amp;"HGｺﾞｼｯｸM,ﾒﾃﾞｨｳﾑ"【&amp;A】</oddHeader>
    <oddFooter>&amp;C&amp;P/&amp;Npage</oddFooter>
  </headerFooter>
  <drawing r:id="rId1"/>
</worksheet>
</file>

<file path=xl/worksheets/sheet14.xml><?xml version="1.0" encoding="utf-8"?>
<worksheet xmlns="http://schemas.openxmlformats.org/spreadsheetml/2006/main" xmlns:r="http://schemas.openxmlformats.org/officeDocument/2006/relationships">
  <sheetPr codeName="Sheet2"/>
  <dimension ref="A1:L64"/>
  <sheetViews>
    <sheetView showGridLines="0" showRowColHeaders="0" zoomScale="150" zoomScaleNormal="150" zoomScalePageLayoutView="0" workbookViewId="0" topLeftCell="A19">
      <selection activeCell="C55" sqref="C55"/>
    </sheetView>
  </sheetViews>
  <sheetFormatPr defaultColWidth="9.00390625" defaultRowHeight="13.5"/>
  <cols>
    <col min="1" max="1" width="9.00390625" style="567" customWidth="1"/>
    <col min="2" max="2" width="20.50390625" style="567" customWidth="1"/>
    <col min="3" max="3" width="28.125" style="567" customWidth="1"/>
    <col min="4" max="4" width="9.00390625" style="567" customWidth="1"/>
    <col min="5" max="5" width="11.875" style="567" customWidth="1"/>
    <col min="6" max="7" width="9.00390625" style="567" customWidth="1"/>
    <col min="8" max="10" width="30.625" style="567" customWidth="1"/>
    <col min="11" max="11" width="9.00390625" style="567" customWidth="1"/>
    <col min="12" max="12" width="41.00390625" style="567" customWidth="1"/>
    <col min="13" max="16384" width="9.00390625" style="567" customWidth="1"/>
  </cols>
  <sheetData>
    <row r="1" spans="1:12" ht="30" customHeight="1">
      <c r="A1" s="1867" t="s">
        <v>1088</v>
      </c>
      <c r="B1" s="575" t="s">
        <v>465</v>
      </c>
      <c r="C1" s="576" t="s">
        <v>547</v>
      </c>
      <c r="D1" s="577" t="s">
        <v>464</v>
      </c>
      <c r="E1" s="578" t="s">
        <v>465</v>
      </c>
      <c r="F1" s="577" t="s">
        <v>466</v>
      </c>
      <c r="G1" s="577" t="s">
        <v>467</v>
      </c>
      <c r="H1" s="577" t="s">
        <v>969</v>
      </c>
      <c r="I1" s="577" t="s">
        <v>970</v>
      </c>
      <c r="J1" s="579" t="s">
        <v>468</v>
      </c>
      <c r="K1" s="579" t="s">
        <v>469</v>
      </c>
      <c r="L1" s="580" t="s">
        <v>470</v>
      </c>
    </row>
    <row r="2" spans="1:12" ht="13.5">
      <c r="A2" s="1867"/>
      <c r="B2" s="568" t="s">
        <v>971</v>
      </c>
      <c r="C2" s="569" t="s">
        <v>498</v>
      </c>
      <c r="D2" s="569" t="s">
        <v>144</v>
      </c>
      <c r="E2" s="570" t="s">
        <v>971</v>
      </c>
      <c r="F2" s="569" t="s">
        <v>471</v>
      </c>
      <c r="G2" s="569" t="s">
        <v>472</v>
      </c>
      <c r="H2" s="569" t="s">
        <v>145</v>
      </c>
      <c r="I2" s="569" t="s">
        <v>146</v>
      </c>
      <c r="J2" s="569" t="s">
        <v>147</v>
      </c>
      <c r="K2" s="569" t="s">
        <v>148</v>
      </c>
      <c r="L2" s="569" t="s">
        <v>972</v>
      </c>
    </row>
    <row r="3" spans="1:12" ht="13.5">
      <c r="A3" s="1867"/>
      <c r="B3" s="570" t="s">
        <v>473</v>
      </c>
      <c r="C3" s="569" t="s">
        <v>499</v>
      </c>
      <c r="D3" s="569" t="s">
        <v>149</v>
      </c>
      <c r="E3" s="570" t="s">
        <v>473</v>
      </c>
      <c r="F3" s="569" t="s">
        <v>150</v>
      </c>
      <c r="G3" s="569" t="s">
        <v>151</v>
      </c>
      <c r="H3" s="569" t="s">
        <v>152</v>
      </c>
      <c r="I3" s="569" t="s">
        <v>153</v>
      </c>
      <c r="J3" s="569" t="s">
        <v>154</v>
      </c>
      <c r="K3" s="569" t="s">
        <v>155</v>
      </c>
      <c r="L3" s="569" t="s">
        <v>474</v>
      </c>
    </row>
    <row r="4" spans="1:12" ht="13.5">
      <c r="A4" s="1867"/>
      <c r="B4" s="570" t="s">
        <v>973</v>
      </c>
      <c r="C4" s="569" t="s">
        <v>500</v>
      </c>
      <c r="D4" s="569" t="s">
        <v>156</v>
      </c>
      <c r="E4" s="570" t="s">
        <v>974</v>
      </c>
      <c r="F4" s="569" t="s">
        <v>150</v>
      </c>
      <c r="G4" s="569" t="s">
        <v>151</v>
      </c>
      <c r="H4" s="569" t="s">
        <v>157</v>
      </c>
      <c r="I4" s="569" t="s">
        <v>158</v>
      </c>
      <c r="J4" s="569" t="s">
        <v>159</v>
      </c>
      <c r="K4" s="569" t="s">
        <v>160</v>
      </c>
      <c r="L4" s="569" t="s">
        <v>975</v>
      </c>
    </row>
    <row r="5" spans="1:12" ht="13.5">
      <c r="A5" s="1867"/>
      <c r="B5" s="570" t="s">
        <v>976</v>
      </c>
      <c r="C5" s="569" t="s">
        <v>501</v>
      </c>
      <c r="D5" s="569" t="s">
        <v>475</v>
      </c>
      <c r="E5" s="570" t="s">
        <v>976</v>
      </c>
      <c r="F5" s="569" t="s">
        <v>471</v>
      </c>
      <c r="G5" s="569" t="s">
        <v>472</v>
      </c>
      <c r="H5" s="569" t="s">
        <v>977</v>
      </c>
      <c r="I5" s="569" t="s">
        <v>978</v>
      </c>
      <c r="J5" s="569" t="s">
        <v>1162</v>
      </c>
      <c r="K5" s="569" t="s">
        <v>979</v>
      </c>
      <c r="L5" s="569" t="s">
        <v>476</v>
      </c>
    </row>
    <row r="6" spans="1:12" ht="13.5">
      <c r="A6" s="1867"/>
      <c r="B6" s="570" t="s">
        <v>980</v>
      </c>
      <c r="C6" s="569" t="s">
        <v>502</v>
      </c>
      <c r="D6" s="569" t="s">
        <v>161</v>
      </c>
      <c r="E6" s="570" t="s">
        <v>980</v>
      </c>
      <c r="F6" s="569" t="s">
        <v>150</v>
      </c>
      <c r="G6" s="569" t="s">
        <v>151</v>
      </c>
      <c r="H6" s="569" t="s">
        <v>162</v>
      </c>
      <c r="I6" s="569" t="s">
        <v>163</v>
      </c>
      <c r="J6" s="569" t="s">
        <v>164</v>
      </c>
      <c r="K6" s="569" t="s">
        <v>165</v>
      </c>
      <c r="L6" s="569" t="s">
        <v>166</v>
      </c>
    </row>
    <row r="7" spans="1:12" ht="13.5">
      <c r="A7" s="1867"/>
      <c r="B7" s="570" t="s">
        <v>981</v>
      </c>
      <c r="C7" s="569" t="s">
        <v>503</v>
      </c>
      <c r="D7" s="569" t="s">
        <v>167</v>
      </c>
      <c r="E7" s="570" t="s">
        <v>981</v>
      </c>
      <c r="F7" s="569" t="s">
        <v>150</v>
      </c>
      <c r="G7" s="569" t="s">
        <v>151</v>
      </c>
      <c r="H7" s="569" t="s">
        <v>982</v>
      </c>
      <c r="I7" s="569" t="s">
        <v>983</v>
      </c>
      <c r="J7" s="569" t="s">
        <v>168</v>
      </c>
      <c r="K7" s="569" t="s">
        <v>984</v>
      </c>
      <c r="L7" s="569" t="s">
        <v>169</v>
      </c>
    </row>
    <row r="8" spans="1:12" ht="13.5">
      <c r="A8" s="1867"/>
      <c r="B8" s="570" t="s">
        <v>985</v>
      </c>
      <c r="C8" s="569" t="s">
        <v>504</v>
      </c>
      <c r="D8" s="569" t="s">
        <v>170</v>
      </c>
      <c r="E8" s="570" t="s">
        <v>986</v>
      </c>
      <c r="F8" s="569" t="s">
        <v>150</v>
      </c>
      <c r="G8" s="569" t="s">
        <v>151</v>
      </c>
      <c r="H8" s="569" t="s">
        <v>171</v>
      </c>
      <c r="I8" s="569" t="s">
        <v>172</v>
      </c>
      <c r="J8" s="569" t="s">
        <v>173</v>
      </c>
      <c r="K8" s="569" t="s">
        <v>174</v>
      </c>
      <c r="L8" s="569" t="s">
        <v>175</v>
      </c>
    </row>
    <row r="9" spans="1:12" ht="13.5">
      <c r="A9" s="1867"/>
      <c r="B9" s="570" t="s">
        <v>987</v>
      </c>
      <c r="C9" s="569" t="s">
        <v>505</v>
      </c>
      <c r="D9" s="569" t="s">
        <v>176</v>
      </c>
      <c r="E9" s="570" t="s">
        <v>988</v>
      </c>
      <c r="F9" s="569" t="s">
        <v>150</v>
      </c>
      <c r="G9" s="569" t="s">
        <v>151</v>
      </c>
      <c r="H9" s="569" t="s">
        <v>177</v>
      </c>
      <c r="I9" s="569" t="s">
        <v>178</v>
      </c>
      <c r="J9" s="569" t="s">
        <v>179</v>
      </c>
      <c r="K9" s="569" t="s">
        <v>180</v>
      </c>
      <c r="L9" s="569" t="s">
        <v>181</v>
      </c>
    </row>
    <row r="10" spans="1:12" ht="13.5">
      <c r="A10" s="1867"/>
      <c r="B10" s="570" t="s">
        <v>989</v>
      </c>
      <c r="C10" s="569" t="s">
        <v>506</v>
      </c>
      <c r="D10" s="569" t="s">
        <v>182</v>
      </c>
      <c r="E10" s="570" t="s">
        <v>989</v>
      </c>
      <c r="F10" s="569" t="s">
        <v>150</v>
      </c>
      <c r="G10" s="569" t="s">
        <v>151</v>
      </c>
      <c r="H10" s="569" t="s">
        <v>183</v>
      </c>
      <c r="I10" s="569" t="s">
        <v>184</v>
      </c>
      <c r="J10" s="569" t="s">
        <v>185</v>
      </c>
      <c r="K10" s="569" t="s">
        <v>186</v>
      </c>
      <c r="L10" s="569" t="s">
        <v>187</v>
      </c>
    </row>
    <row r="11" spans="2:12" ht="13.5">
      <c r="B11" s="570" t="s">
        <v>990</v>
      </c>
      <c r="C11" s="569" t="s">
        <v>507</v>
      </c>
      <c r="D11" s="569" t="s">
        <v>188</v>
      </c>
      <c r="E11" s="570" t="s">
        <v>990</v>
      </c>
      <c r="F11" s="569" t="s">
        <v>150</v>
      </c>
      <c r="G11" s="569" t="s">
        <v>151</v>
      </c>
      <c r="H11" s="569" t="s">
        <v>991</v>
      </c>
      <c r="I11" s="569" t="s">
        <v>189</v>
      </c>
      <c r="J11" s="569" t="s">
        <v>190</v>
      </c>
      <c r="K11" s="569" t="s">
        <v>191</v>
      </c>
      <c r="L11" s="569" t="s">
        <v>477</v>
      </c>
    </row>
    <row r="12" spans="2:12" ht="13.5">
      <c r="B12" s="570" t="s">
        <v>992</v>
      </c>
      <c r="C12" s="569" t="s">
        <v>508</v>
      </c>
      <c r="D12" s="569" t="s">
        <v>192</v>
      </c>
      <c r="E12" s="570" t="s">
        <v>992</v>
      </c>
      <c r="F12" s="569" t="s">
        <v>150</v>
      </c>
      <c r="G12" s="569" t="s">
        <v>151</v>
      </c>
      <c r="H12" s="569" t="s">
        <v>193</v>
      </c>
      <c r="I12" s="569" t="s">
        <v>194</v>
      </c>
      <c r="J12" s="569" t="s">
        <v>195</v>
      </c>
      <c r="K12" s="569" t="s">
        <v>196</v>
      </c>
      <c r="L12" s="569" t="s">
        <v>197</v>
      </c>
    </row>
    <row r="13" spans="2:12" ht="13.5">
      <c r="B13" s="570" t="s">
        <v>993</v>
      </c>
      <c r="C13" s="569" t="s">
        <v>509</v>
      </c>
      <c r="D13" s="569" t="s">
        <v>198</v>
      </c>
      <c r="E13" s="570" t="s">
        <v>994</v>
      </c>
      <c r="F13" s="569" t="s">
        <v>150</v>
      </c>
      <c r="G13" s="569" t="s">
        <v>151</v>
      </c>
      <c r="H13" s="569" t="s">
        <v>199</v>
      </c>
      <c r="I13" s="569" t="s">
        <v>200</v>
      </c>
      <c r="J13" s="569" t="s">
        <v>201</v>
      </c>
      <c r="K13" s="569" t="s">
        <v>202</v>
      </c>
      <c r="L13" s="569" t="s">
        <v>995</v>
      </c>
    </row>
    <row r="14" spans="2:12" ht="13.5">
      <c r="B14" s="570" t="s">
        <v>996</v>
      </c>
      <c r="C14" s="569" t="s">
        <v>510</v>
      </c>
      <c r="D14" s="569" t="s">
        <v>203</v>
      </c>
      <c r="E14" s="570" t="s">
        <v>997</v>
      </c>
      <c r="F14" s="569" t="s">
        <v>150</v>
      </c>
      <c r="G14" s="569" t="s">
        <v>151</v>
      </c>
      <c r="H14" s="569" t="s">
        <v>204</v>
      </c>
      <c r="I14" s="569" t="s">
        <v>205</v>
      </c>
      <c r="J14" s="569" t="s">
        <v>206</v>
      </c>
      <c r="K14" s="569" t="s">
        <v>207</v>
      </c>
      <c r="L14" s="569" t="s">
        <v>208</v>
      </c>
    </row>
    <row r="15" spans="2:12" ht="13.5">
      <c r="B15" s="570" t="s">
        <v>998</v>
      </c>
      <c r="C15" s="569" t="s">
        <v>511</v>
      </c>
      <c r="D15" s="569" t="s">
        <v>209</v>
      </c>
      <c r="E15" s="570" t="s">
        <v>999</v>
      </c>
      <c r="F15" s="569" t="s">
        <v>150</v>
      </c>
      <c r="G15" s="569" t="s">
        <v>151</v>
      </c>
      <c r="H15" s="569" t="s">
        <v>210</v>
      </c>
      <c r="I15" s="569" t="s">
        <v>211</v>
      </c>
      <c r="J15" s="569" t="s">
        <v>212</v>
      </c>
      <c r="K15" s="569" t="s">
        <v>213</v>
      </c>
      <c r="L15" s="569" t="s">
        <v>214</v>
      </c>
    </row>
    <row r="16" spans="2:12" ht="13.5">
      <c r="B16" s="570" t="s">
        <v>1000</v>
      </c>
      <c r="C16" s="569" t="s">
        <v>512</v>
      </c>
      <c r="D16" s="569" t="s">
        <v>215</v>
      </c>
      <c r="E16" s="570" t="s">
        <v>1001</v>
      </c>
      <c r="F16" s="569" t="s">
        <v>150</v>
      </c>
      <c r="G16" s="569" t="s">
        <v>151</v>
      </c>
      <c r="H16" s="569" t="s">
        <v>216</v>
      </c>
      <c r="I16" s="569" t="s">
        <v>217</v>
      </c>
      <c r="J16" s="569" t="s">
        <v>218</v>
      </c>
      <c r="K16" s="569" t="s">
        <v>219</v>
      </c>
      <c r="L16" s="569" t="s">
        <v>1002</v>
      </c>
    </row>
    <row r="17" spans="2:12" ht="13.5">
      <c r="B17" s="570" t="s">
        <v>1003</v>
      </c>
      <c r="C17" s="569" t="s">
        <v>513</v>
      </c>
      <c r="D17" s="569" t="s">
        <v>220</v>
      </c>
      <c r="E17" s="570" t="s">
        <v>1004</v>
      </c>
      <c r="F17" s="569" t="s">
        <v>150</v>
      </c>
      <c r="G17" s="569" t="s">
        <v>151</v>
      </c>
      <c r="H17" s="569" t="s">
        <v>221</v>
      </c>
      <c r="I17" s="569" t="s">
        <v>222</v>
      </c>
      <c r="J17" s="569" t="s">
        <v>223</v>
      </c>
      <c r="K17" s="569" t="s">
        <v>224</v>
      </c>
      <c r="L17" s="569" t="s">
        <v>225</v>
      </c>
    </row>
    <row r="18" spans="2:12" ht="13.5">
      <c r="B18" s="570" t="s">
        <v>1005</v>
      </c>
      <c r="C18" s="569" t="s">
        <v>514</v>
      </c>
      <c r="D18" s="569" t="s">
        <v>226</v>
      </c>
      <c r="E18" s="570" t="s">
        <v>1006</v>
      </c>
      <c r="F18" s="569" t="s">
        <v>150</v>
      </c>
      <c r="G18" s="569" t="s">
        <v>151</v>
      </c>
      <c r="H18" s="569" t="s">
        <v>227</v>
      </c>
      <c r="I18" s="569" t="s">
        <v>228</v>
      </c>
      <c r="J18" s="569" t="s">
        <v>229</v>
      </c>
      <c r="K18" s="569" t="s">
        <v>230</v>
      </c>
      <c r="L18" s="569" t="s">
        <v>1007</v>
      </c>
    </row>
    <row r="19" spans="2:12" ht="13.5">
      <c r="B19" s="570" t="s">
        <v>1008</v>
      </c>
      <c r="C19" s="569" t="s">
        <v>515</v>
      </c>
      <c r="D19" s="569" t="s">
        <v>231</v>
      </c>
      <c r="E19" s="570" t="s">
        <v>1009</v>
      </c>
      <c r="F19" s="569" t="s">
        <v>150</v>
      </c>
      <c r="G19" s="569" t="s">
        <v>151</v>
      </c>
      <c r="H19" s="569" t="s">
        <v>232</v>
      </c>
      <c r="I19" s="569" t="s">
        <v>233</v>
      </c>
      <c r="J19" s="569" t="s">
        <v>234</v>
      </c>
      <c r="K19" s="569" t="s">
        <v>219</v>
      </c>
      <c r="L19" s="569" t="s">
        <v>235</v>
      </c>
    </row>
    <row r="20" spans="2:12" ht="13.5">
      <c r="B20" s="570" t="s">
        <v>1010</v>
      </c>
      <c r="C20" s="569" t="s">
        <v>516</v>
      </c>
      <c r="D20" s="569" t="s">
        <v>236</v>
      </c>
      <c r="E20" s="570" t="s">
        <v>1011</v>
      </c>
      <c r="F20" s="569" t="s">
        <v>150</v>
      </c>
      <c r="G20" s="569" t="s">
        <v>151</v>
      </c>
      <c r="H20" s="569" t="s">
        <v>237</v>
      </c>
      <c r="I20" s="569" t="s">
        <v>238</v>
      </c>
      <c r="J20" s="569" t="s">
        <v>239</v>
      </c>
      <c r="K20" s="569" t="s">
        <v>240</v>
      </c>
      <c r="L20" s="569" t="s">
        <v>1012</v>
      </c>
    </row>
    <row r="21" spans="2:12" ht="13.5">
      <c r="B21" s="570" t="s">
        <v>1013</v>
      </c>
      <c r="C21" s="569" t="s">
        <v>241</v>
      </c>
      <c r="D21" s="569" t="s">
        <v>242</v>
      </c>
      <c r="E21" s="570" t="s">
        <v>1013</v>
      </c>
      <c r="F21" s="569" t="s">
        <v>150</v>
      </c>
      <c r="G21" s="569" t="s">
        <v>151</v>
      </c>
      <c r="H21" s="569" t="s">
        <v>243</v>
      </c>
      <c r="I21" s="569" t="s">
        <v>244</v>
      </c>
      <c r="J21" s="569" t="s">
        <v>245</v>
      </c>
      <c r="K21" s="569" t="s">
        <v>246</v>
      </c>
      <c r="L21" s="569" t="s">
        <v>247</v>
      </c>
    </row>
    <row r="22" spans="2:12" ht="13.5">
      <c r="B22" s="570" t="s">
        <v>1014</v>
      </c>
      <c r="C22" s="569" t="s">
        <v>248</v>
      </c>
      <c r="D22" s="569" t="s">
        <v>249</v>
      </c>
      <c r="E22" s="570" t="s">
        <v>1014</v>
      </c>
      <c r="F22" s="569" t="s">
        <v>150</v>
      </c>
      <c r="G22" s="569" t="s">
        <v>151</v>
      </c>
      <c r="H22" s="569" t="s">
        <v>250</v>
      </c>
      <c r="I22" s="569" t="s">
        <v>251</v>
      </c>
      <c r="J22" s="569" t="s">
        <v>252</v>
      </c>
      <c r="K22" s="569" t="s">
        <v>253</v>
      </c>
      <c r="L22" s="569" t="s">
        <v>254</v>
      </c>
    </row>
    <row r="23" spans="2:12" ht="13.5">
      <c r="B23" s="570" t="s">
        <v>1015</v>
      </c>
      <c r="C23" s="569" t="s">
        <v>255</v>
      </c>
      <c r="D23" s="569" t="s">
        <v>256</v>
      </c>
      <c r="E23" s="570" t="s">
        <v>1015</v>
      </c>
      <c r="F23" s="569" t="s">
        <v>150</v>
      </c>
      <c r="G23" s="569" t="s">
        <v>151</v>
      </c>
      <c r="H23" s="569" t="s">
        <v>257</v>
      </c>
      <c r="I23" s="569" t="s">
        <v>258</v>
      </c>
      <c r="J23" s="569" t="s">
        <v>259</v>
      </c>
      <c r="K23" s="569" t="s">
        <v>260</v>
      </c>
      <c r="L23" s="569" t="s">
        <v>261</v>
      </c>
    </row>
    <row r="24" spans="2:12" ht="13.5">
      <c r="B24" s="570" t="s">
        <v>1016</v>
      </c>
      <c r="C24" s="569" t="s">
        <v>262</v>
      </c>
      <c r="D24" s="569" t="s">
        <v>263</v>
      </c>
      <c r="E24" s="570" t="s">
        <v>1017</v>
      </c>
      <c r="F24" s="569" t="s">
        <v>150</v>
      </c>
      <c r="G24" s="569" t="s">
        <v>151</v>
      </c>
      <c r="H24" s="569" t="s">
        <v>264</v>
      </c>
      <c r="I24" s="569" t="s">
        <v>265</v>
      </c>
      <c r="J24" s="569" t="s">
        <v>266</v>
      </c>
      <c r="K24" s="569" t="s">
        <v>267</v>
      </c>
      <c r="L24" s="569" t="s">
        <v>268</v>
      </c>
    </row>
    <row r="25" spans="2:12" ht="13.5">
      <c r="B25" s="570" t="s">
        <v>1018</v>
      </c>
      <c r="C25" s="569" t="s">
        <v>269</v>
      </c>
      <c r="D25" s="569" t="s">
        <v>270</v>
      </c>
      <c r="E25" s="570" t="s">
        <v>1018</v>
      </c>
      <c r="F25" s="569" t="s">
        <v>150</v>
      </c>
      <c r="G25" s="569" t="s">
        <v>151</v>
      </c>
      <c r="H25" s="569" t="s">
        <v>271</v>
      </c>
      <c r="I25" s="569" t="s">
        <v>272</v>
      </c>
      <c r="J25" s="569" t="s">
        <v>273</v>
      </c>
      <c r="K25" s="569" t="s">
        <v>1019</v>
      </c>
      <c r="L25" s="569" t="s">
        <v>274</v>
      </c>
    </row>
    <row r="26" spans="2:12" ht="13.5">
      <c r="B26" s="571" t="s">
        <v>1020</v>
      </c>
      <c r="C26" s="572" t="s">
        <v>517</v>
      </c>
      <c r="D26" s="572" t="s">
        <v>478</v>
      </c>
      <c r="E26" s="571" t="s">
        <v>1020</v>
      </c>
      <c r="F26" s="572" t="s">
        <v>150</v>
      </c>
      <c r="G26" s="572" t="s">
        <v>602</v>
      </c>
      <c r="H26" s="572" t="s">
        <v>275</v>
      </c>
      <c r="I26" s="572" t="s">
        <v>276</v>
      </c>
      <c r="J26" s="572" t="s">
        <v>277</v>
      </c>
      <c r="K26" s="572" t="s">
        <v>278</v>
      </c>
      <c r="L26" s="572" t="s">
        <v>279</v>
      </c>
    </row>
    <row r="27" spans="2:12" ht="13.5">
      <c r="B27" s="570" t="s">
        <v>1021</v>
      </c>
      <c r="C27" s="569" t="s">
        <v>518</v>
      </c>
      <c r="D27" s="569" t="s">
        <v>479</v>
      </c>
      <c r="E27" s="570" t="s">
        <v>1021</v>
      </c>
      <c r="F27" s="569" t="s">
        <v>150</v>
      </c>
      <c r="G27" s="569" t="s">
        <v>151</v>
      </c>
      <c r="H27" s="569" t="s">
        <v>280</v>
      </c>
      <c r="I27" s="569" t="s">
        <v>281</v>
      </c>
      <c r="J27" s="569" t="s">
        <v>282</v>
      </c>
      <c r="K27" s="569" t="s">
        <v>283</v>
      </c>
      <c r="L27" s="569" t="s">
        <v>284</v>
      </c>
    </row>
    <row r="28" spans="2:12" ht="13.5">
      <c r="B28" s="570" t="s">
        <v>1022</v>
      </c>
      <c r="C28" s="569" t="s">
        <v>519</v>
      </c>
      <c r="D28" s="569" t="s">
        <v>285</v>
      </c>
      <c r="E28" s="570" t="s">
        <v>1023</v>
      </c>
      <c r="F28" s="569" t="s">
        <v>150</v>
      </c>
      <c r="G28" s="569" t="s">
        <v>151</v>
      </c>
      <c r="H28" s="569" t="s">
        <v>286</v>
      </c>
      <c r="I28" s="569" t="s">
        <v>287</v>
      </c>
      <c r="J28" s="569" t="s">
        <v>288</v>
      </c>
      <c r="K28" s="569" t="s">
        <v>289</v>
      </c>
      <c r="L28" s="569" t="s">
        <v>290</v>
      </c>
    </row>
    <row r="29" spans="2:12" ht="13.5">
      <c r="B29" s="570" t="s">
        <v>1024</v>
      </c>
      <c r="C29" s="569" t="s">
        <v>520</v>
      </c>
      <c r="D29" s="569" t="s">
        <v>291</v>
      </c>
      <c r="E29" s="570" t="s">
        <v>1025</v>
      </c>
      <c r="F29" s="569" t="s">
        <v>150</v>
      </c>
      <c r="G29" s="569" t="s">
        <v>151</v>
      </c>
      <c r="H29" s="569" t="s">
        <v>292</v>
      </c>
      <c r="I29" s="569" t="s">
        <v>293</v>
      </c>
      <c r="J29" s="569" t="s">
        <v>294</v>
      </c>
      <c r="K29" s="569" t="s">
        <v>295</v>
      </c>
      <c r="L29" s="569" t="s">
        <v>296</v>
      </c>
    </row>
    <row r="30" spans="2:12" ht="13.5">
      <c r="B30" s="570" t="s">
        <v>1026</v>
      </c>
      <c r="C30" s="569" t="s">
        <v>521</v>
      </c>
      <c r="D30" s="569" t="s">
        <v>480</v>
      </c>
      <c r="E30" s="570" t="s">
        <v>1026</v>
      </c>
      <c r="F30" s="569" t="s">
        <v>150</v>
      </c>
      <c r="G30" s="569" t="s">
        <v>151</v>
      </c>
      <c r="H30" s="569" t="s">
        <v>297</v>
      </c>
      <c r="I30" s="569" t="s">
        <v>298</v>
      </c>
      <c r="J30" s="569" t="s">
        <v>1027</v>
      </c>
      <c r="K30" s="569" t="s">
        <v>299</v>
      </c>
      <c r="L30" s="569" t="s">
        <v>481</v>
      </c>
    </row>
    <row r="31" spans="2:12" ht="13.5">
      <c r="B31" s="570" t="s">
        <v>1028</v>
      </c>
      <c r="C31" s="569" t="s">
        <v>300</v>
      </c>
      <c r="D31" s="569" t="s">
        <v>301</v>
      </c>
      <c r="E31" s="570" t="s">
        <v>1029</v>
      </c>
      <c r="F31" s="569" t="s">
        <v>150</v>
      </c>
      <c r="G31" s="569" t="s">
        <v>151</v>
      </c>
      <c r="H31" s="569" t="s">
        <v>302</v>
      </c>
      <c r="I31" s="569" t="s">
        <v>303</v>
      </c>
      <c r="J31" s="569" t="s">
        <v>304</v>
      </c>
      <c r="K31" s="569" t="s">
        <v>305</v>
      </c>
      <c r="L31" s="569" t="s">
        <v>306</v>
      </c>
    </row>
    <row r="32" spans="2:12" ht="13.5">
      <c r="B32" s="570" t="s">
        <v>1030</v>
      </c>
      <c r="C32" s="569" t="s">
        <v>522</v>
      </c>
      <c r="D32" s="569" t="s">
        <v>307</v>
      </c>
      <c r="E32" s="570" t="s">
        <v>1030</v>
      </c>
      <c r="F32" s="569" t="s">
        <v>150</v>
      </c>
      <c r="G32" s="569" t="s">
        <v>151</v>
      </c>
      <c r="H32" s="569" t="s">
        <v>308</v>
      </c>
      <c r="I32" s="569" t="s">
        <v>309</v>
      </c>
      <c r="J32" s="569" t="s">
        <v>310</v>
      </c>
      <c r="K32" s="569" t="s">
        <v>311</v>
      </c>
      <c r="L32" s="569" t="s">
        <v>312</v>
      </c>
    </row>
    <row r="33" spans="2:12" ht="13.5">
      <c r="B33" s="570" t="s">
        <v>1031</v>
      </c>
      <c r="C33" s="569" t="s">
        <v>523</v>
      </c>
      <c r="D33" s="569" t="s">
        <v>313</v>
      </c>
      <c r="E33" s="570" t="s">
        <v>1031</v>
      </c>
      <c r="F33" s="569" t="s">
        <v>150</v>
      </c>
      <c r="G33" s="569" t="s">
        <v>151</v>
      </c>
      <c r="H33" s="569" t="s">
        <v>314</v>
      </c>
      <c r="I33" s="569" t="s">
        <v>315</v>
      </c>
      <c r="J33" s="569" t="s">
        <v>316</v>
      </c>
      <c r="K33" s="569" t="s">
        <v>317</v>
      </c>
      <c r="L33" s="569" t="s">
        <v>318</v>
      </c>
    </row>
    <row r="34" spans="2:12" ht="13.5">
      <c r="B34" s="570" t="s">
        <v>1032</v>
      </c>
      <c r="C34" s="569" t="s">
        <v>524</v>
      </c>
      <c r="D34" s="569" t="s">
        <v>319</v>
      </c>
      <c r="E34" s="570" t="s">
        <v>1032</v>
      </c>
      <c r="F34" s="569" t="s">
        <v>150</v>
      </c>
      <c r="G34" s="569" t="s">
        <v>151</v>
      </c>
      <c r="H34" s="569" t="s">
        <v>320</v>
      </c>
      <c r="I34" s="569" t="s">
        <v>321</v>
      </c>
      <c r="J34" s="569" t="s">
        <v>322</v>
      </c>
      <c r="K34" s="569" t="s">
        <v>323</v>
      </c>
      <c r="L34" s="569" t="s">
        <v>324</v>
      </c>
    </row>
    <row r="35" spans="2:12" ht="13.5">
      <c r="B35" s="570" t="s">
        <v>1033</v>
      </c>
      <c r="C35" s="569" t="s">
        <v>1034</v>
      </c>
      <c r="D35" s="569" t="s">
        <v>325</v>
      </c>
      <c r="E35" s="570" t="s">
        <v>1033</v>
      </c>
      <c r="F35" s="569" t="s">
        <v>150</v>
      </c>
      <c r="G35" s="569" t="s">
        <v>151</v>
      </c>
      <c r="H35" s="569" t="s">
        <v>326</v>
      </c>
      <c r="I35" s="569" t="s">
        <v>327</v>
      </c>
      <c r="J35" s="569" t="s">
        <v>328</v>
      </c>
      <c r="K35" s="569" t="s">
        <v>329</v>
      </c>
      <c r="L35" s="569" t="s">
        <v>330</v>
      </c>
    </row>
    <row r="36" spans="2:12" ht="13.5">
      <c r="B36" s="570" t="s">
        <v>1035</v>
      </c>
      <c r="C36" s="569" t="s">
        <v>525</v>
      </c>
      <c r="D36" s="569" t="s">
        <v>482</v>
      </c>
      <c r="E36" s="570" t="s">
        <v>1035</v>
      </c>
      <c r="F36" s="569" t="s">
        <v>471</v>
      </c>
      <c r="G36" s="569" t="s">
        <v>472</v>
      </c>
      <c r="H36" s="569" t="s">
        <v>1078</v>
      </c>
      <c r="I36" s="569" t="s">
        <v>1079</v>
      </c>
      <c r="J36" s="569" t="s">
        <v>1160</v>
      </c>
      <c r="K36" s="569" t="s">
        <v>1080</v>
      </c>
      <c r="L36" s="569" t="s">
        <v>483</v>
      </c>
    </row>
    <row r="37" spans="2:12" ht="13.5">
      <c r="B37" s="570" t="s">
        <v>1081</v>
      </c>
      <c r="C37" s="569" t="s">
        <v>526</v>
      </c>
      <c r="D37" s="569" t="s">
        <v>331</v>
      </c>
      <c r="E37" s="570" t="s">
        <v>1036</v>
      </c>
      <c r="F37" s="569" t="s">
        <v>150</v>
      </c>
      <c r="G37" s="569" t="s">
        <v>151</v>
      </c>
      <c r="H37" s="569" t="s">
        <v>332</v>
      </c>
      <c r="I37" s="569" t="s">
        <v>333</v>
      </c>
      <c r="J37" s="569" t="s">
        <v>334</v>
      </c>
      <c r="K37" s="569" t="s">
        <v>335</v>
      </c>
      <c r="L37" s="569" t="s">
        <v>336</v>
      </c>
    </row>
    <row r="38" spans="2:12" ht="13.5">
      <c r="B38" s="570" t="s">
        <v>1037</v>
      </c>
      <c r="C38" s="569" t="s">
        <v>527</v>
      </c>
      <c r="D38" s="569" t="s">
        <v>337</v>
      </c>
      <c r="E38" s="570" t="s">
        <v>1037</v>
      </c>
      <c r="F38" s="569" t="s">
        <v>150</v>
      </c>
      <c r="G38" s="569" t="s">
        <v>151</v>
      </c>
      <c r="H38" s="569" t="s">
        <v>338</v>
      </c>
      <c r="I38" s="569" t="s">
        <v>339</v>
      </c>
      <c r="J38" s="569" t="s">
        <v>340</v>
      </c>
      <c r="K38" s="569" t="s">
        <v>341</v>
      </c>
      <c r="L38" s="569" t="s">
        <v>484</v>
      </c>
    </row>
    <row r="39" spans="2:12" ht="13.5">
      <c r="B39" s="570" t="s">
        <v>1038</v>
      </c>
      <c r="C39" s="569" t="s">
        <v>528</v>
      </c>
      <c r="D39" s="569" t="s">
        <v>342</v>
      </c>
      <c r="E39" s="570" t="s">
        <v>1038</v>
      </c>
      <c r="F39" s="569" t="s">
        <v>150</v>
      </c>
      <c r="G39" s="569" t="s">
        <v>151</v>
      </c>
      <c r="H39" s="569" t="s">
        <v>343</v>
      </c>
      <c r="I39" s="569" t="s">
        <v>344</v>
      </c>
      <c r="J39" s="569" t="s">
        <v>345</v>
      </c>
      <c r="K39" s="569" t="s">
        <v>346</v>
      </c>
      <c r="L39" s="569" t="s">
        <v>485</v>
      </c>
    </row>
    <row r="40" spans="2:12" ht="13.5">
      <c r="B40" s="570" t="s">
        <v>1039</v>
      </c>
      <c r="C40" s="569" t="s">
        <v>529</v>
      </c>
      <c r="D40" s="569" t="s">
        <v>347</v>
      </c>
      <c r="E40" s="570" t="s">
        <v>1039</v>
      </c>
      <c r="F40" s="569" t="s">
        <v>150</v>
      </c>
      <c r="G40" s="569" t="s">
        <v>151</v>
      </c>
      <c r="H40" s="569" t="s">
        <v>348</v>
      </c>
      <c r="I40" s="569" t="s">
        <v>349</v>
      </c>
      <c r="J40" s="569" t="s">
        <v>350</v>
      </c>
      <c r="K40" s="569" t="s">
        <v>351</v>
      </c>
      <c r="L40" s="569" t="s">
        <v>486</v>
      </c>
    </row>
    <row r="41" spans="2:12" ht="13.5">
      <c r="B41" s="570" t="s">
        <v>1040</v>
      </c>
      <c r="C41" s="569" t="s">
        <v>530</v>
      </c>
      <c r="D41" s="569" t="s">
        <v>352</v>
      </c>
      <c r="E41" s="570" t="s">
        <v>1040</v>
      </c>
      <c r="F41" s="569" t="s">
        <v>150</v>
      </c>
      <c r="G41" s="569" t="s">
        <v>151</v>
      </c>
      <c r="H41" s="569" t="s">
        <v>353</v>
      </c>
      <c r="I41" s="569" t="s">
        <v>354</v>
      </c>
      <c r="J41" s="569" t="s">
        <v>355</v>
      </c>
      <c r="K41" s="569" t="s">
        <v>356</v>
      </c>
      <c r="L41" s="569" t="s">
        <v>487</v>
      </c>
    </row>
    <row r="42" spans="2:12" ht="13.5">
      <c r="B42" s="570" t="s">
        <v>1041</v>
      </c>
      <c r="C42" s="569" t="s">
        <v>357</v>
      </c>
      <c r="D42" s="569" t="s">
        <v>358</v>
      </c>
      <c r="E42" s="570" t="s">
        <v>1042</v>
      </c>
      <c r="F42" s="569" t="s">
        <v>150</v>
      </c>
      <c r="G42" s="569" t="s">
        <v>151</v>
      </c>
      <c r="H42" s="569" t="s">
        <v>359</v>
      </c>
      <c r="I42" s="569" t="s">
        <v>360</v>
      </c>
      <c r="J42" s="569" t="s">
        <v>361</v>
      </c>
      <c r="K42" s="569" t="s">
        <v>362</v>
      </c>
      <c r="L42" s="569" t="s">
        <v>488</v>
      </c>
    </row>
    <row r="43" spans="2:12" ht="13.5">
      <c r="B43" s="570" t="s">
        <v>1043</v>
      </c>
      <c r="C43" s="569" t="s">
        <v>531</v>
      </c>
      <c r="D43" s="569" t="s">
        <v>363</v>
      </c>
      <c r="E43" s="570" t="s">
        <v>1043</v>
      </c>
      <c r="F43" s="569" t="s">
        <v>150</v>
      </c>
      <c r="G43" s="569" t="s">
        <v>151</v>
      </c>
      <c r="H43" s="569" t="s">
        <v>364</v>
      </c>
      <c r="I43" s="569" t="s">
        <v>365</v>
      </c>
      <c r="J43" s="569" t="s">
        <v>366</v>
      </c>
      <c r="K43" s="569" t="s">
        <v>367</v>
      </c>
      <c r="L43" s="569" t="s">
        <v>489</v>
      </c>
    </row>
    <row r="44" spans="2:12" ht="13.5">
      <c r="B44" s="570" t="s">
        <v>1044</v>
      </c>
      <c r="C44" s="569" t="s">
        <v>532</v>
      </c>
      <c r="D44" s="569" t="s">
        <v>368</v>
      </c>
      <c r="E44" s="570" t="s">
        <v>1045</v>
      </c>
      <c r="F44" s="569" t="s">
        <v>150</v>
      </c>
      <c r="G44" s="569" t="s">
        <v>151</v>
      </c>
      <c r="H44" s="569" t="s">
        <v>369</v>
      </c>
      <c r="I44" s="569" t="s">
        <v>370</v>
      </c>
      <c r="J44" s="569" t="s">
        <v>371</v>
      </c>
      <c r="K44" s="569" t="s">
        <v>372</v>
      </c>
      <c r="L44" s="569" t="s">
        <v>490</v>
      </c>
    </row>
    <row r="45" spans="2:12" ht="13.5">
      <c r="B45" s="570" t="s">
        <v>1046</v>
      </c>
      <c r="C45" s="569" t="s">
        <v>533</v>
      </c>
      <c r="D45" s="569" t="s">
        <v>373</v>
      </c>
      <c r="E45" s="570" t="s">
        <v>1046</v>
      </c>
      <c r="F45" s="569" t="s">
        <v>150</v>
      </c>
      <c r="G45" s="569" t="s">
        <v>151</v>
      </c>
      <c r="H45" s="569" t="s">
        <v>374</v>
      </c>
      <c r="I45" s="569" t="s">
        <v>375</v>
      </c>
      <c r="J45" s="569" t="s">
        <v>376</v>
      </c>
      <c r="K45" s="569" t="s">
        <v>377</v>
      </c>
      <c r="L45" s="569" t="s">
        <v>491</v>
      </c>
    </row>
    <row r="46" spans="2:12" ht="13.5">
      <c r="B46" s="570" t="s">
        <v>1047</v>
      </c>
      <c r="C46" s="569" t="s">
        <v>534</v>
      </c>
      <c r="D46" s="569" t="s">
        <v>378</v>
      </c>
      <c r="E46" s="570" t="s">
        <v>1048</v>
      </c>
      <c r="F46" s="569" t="s">
        <v>150</v>
      </c>
      <c r="G46" s="569" t="s">
        <v>151</v>
      </c>
      <c r="H46" s="569" t="s">
        <v>379</v>
      </c>
      <c r="I46" s="569" t="s">
        <v>380</v>
      </c>
      <c r="J46" s="569" t="s">
        <v>381</v>
      </c>
      <c r="K46" s="569" t="s">
        <v>382</v>
      </c>
      <c r="L46" s="569" t="s">
        <v>383</v>
      </c>
    </row>
    <row r="47" spans="2:12" ht="13.5">
      <c r="B47" s="570" t="s">
        <v>1049</v>
      </c>
      <c r="C47" s="569" t="s">
        <v>535</v>
      </c>
      <c r="D47" s="569" t="s">
        <v>384</v>
      </c>
      <c r="E47" s="570" t="s">
        <v>1050</v>
      </c>
      <c r="F47" s="569" t="s">
        <v>150</v>
      </c>
      <c r="G47" s="569" t="s">
        <v>151</v>
      </c>
      <c r="H47" s="569" t="s">
        <v>385</v>
      </c>
      <c r="I47" s="569" t="s">
        <v>386</v>
      </c>
      <c r="J47" s="569" t="s">
        <v>387</v>
      </c>
      <c r="K47" s="569" t="s">
        <v>388</v>
      </c>
      <c r="L47" s="569" t="s">
        <v>389</v>
      </c>
    </row>
    <row r="48" spans="2:12" ht="13.5">
      <c r="B48" s="570" t="s">
        <v>1051</v>
      </c>
      <c r="C48" s="569" t="s">
        <v>492</v>
      </c>
      <c r="D48" s="569" t="s">
        <v>390</v>
      </c>
      <c r="E48" s="570" t="s">
        <v>1051</v>
      </c>
      <c r="F48" s="569" t="s">
        <v>150</v>
      </c>
      <c r="G48" s="569" t="s">
        <v>151</v>
      </c>
      <c r="H48" s="569" t="s">
        <v>391</v>
      </c>
      <c r="I48" s="569" t="s">
        <v>392</v>
      </c>
      <c r="J48" s="569" t="s">
        <v>393</v>
      </c>
      <c r="K48" s="569" t="s">
        <v>394</v>
      </c>
      <c r="L48" s="569" t="s">
        <v>395</v>
      </c>
    </row>
    <row r="49" spans="2:12" ht="13.5">
      <c r="B49" s="570" t="s">
        <v>1052</v>
      </c>
      <c r="C49" s="569" t="s">
        <v>536</v>
      </c>
      <c r="D49" s="569" t="s">
        <v>396</v>
      </c>
      <c r="E49" s="570" t="s">
        <v>1052</v>
      </c>
      <c r="F49" s="569" t="s">
        <v>150</v>
      </c>
      <c r="G49" s="569" t="s">
        <v>151</v>
      </c>
      <c r="H49" s="569" t="s">
        <v>397</v>
      </c>
      <c r="I49" s="569" t="s">
        <v>398</v>
      </c>
      <c r="J49" s="569" t="s">
        <v>399</v>
      </c>
      <c r="K49" s="569" t="s">
        <v>400</v>
      </c>
      <c r="L49" s="569" t="s">
        <v>493</v>
      </c>
    </row>
    <row r="50" spans="2:12" ht="13.5">
      <c r="B50" s="570" t="s">
        <v>1053</v>
      </c>
      <c r="C50" s="569" t="s">
        <v>537</v>
      </c>
      <c r="D50" s="569" t="s">
        <v>401</v>
      </c>
      <c r="E50" s="570" t="s">
        <v>1053</v>
      </c>
      <c r="F50" s="569" t="s">
        <v>150</v>
      </c>
      <c r="G50" s="569" t="s">
        <v>151</v>
      </c>
      <c r="H50" s="569" t="s">
        <v>402</v>
      </c>
      <c r="I50" s="569" t="s">
        <v>403</v>
      </c>
      <c r="J50" s="569" t="s">
        <v>404</v>
      </c>
      <c r="K50" s="569" t="s">
        <v>405</v>
      </c>
      <c r="L50" s="569" t="s">
        <v>494</v>
      </c>
    </row>
    <row r="51" spans="2:12" ht="13.5">
      <c r="B51" s="570" t="s">
        <v>1054</v>
      </c>
      <c r="C51" s="569" t="s">
        <v>538</v>
      </c>
      <c r="D51" s="569" t="s">
        <v>495</v>
      </c>
      <c r="E51" s="570" t="s">
        <v>1054</v>
      </c>
      <c r="F51" s="569" t="s">
        <v>471</v>
      </c>
      <c r="G51" s="569" t="s">
        <v>472</v>
      </c>
      <c r="H51" s="569" t="s">
        <v>1055</v>
      </c>
      <c r="I51" s="569" t="s">
        <v>1056</v>
      </c>
      <c r="J51" s="569" t="s">
        <v>1161</v>
      </c>
      <c r="K51" s="569"/>
      <c r="L51" s="569"/>
    </row>
    <row r="52" spans="2:12" ht="13.5">
      <c r="B52" s="570" t="s">
        <v>1057</v>
      </c>
      <c r="C52" s="569" t="s">
        <v>3</v>
      </c>
      <c r="D52" s="569" t="s">
        <v>4</v>
      </c>
      <c r="E52" s="570" t="s">
        <v>1057</v>
      </c>
      <c r="F52" s="569" t="s">
        <v>5</v>
      </c>
      <c r="G52" s="569" t="s">
        <v>805</v>
      </c>
      <c r="H52" s="569" t="s">
        <v>1082</v>
      </c>
      <c r="I52" s="569" t="s">
        <v>1083</v>
      </c>
      <c r="J52" s="569" t="s">
        <v>1159</v>
      </c>
      <c r="K52" s="569" t="s">
        <v>1155</v>
      </c>
      <c r="L52" s="569" t="s">
        <v>1156</v>
      </c>
    </row>
    <row r="53" spans="2:12" ht="13.5">
      <c r="B53" s="570" t="s">
        <v>1084</v>
      </c>
      <c r="C53" s="569" t="s">
        <v>539</v>
      </c>
      <c r="D53" s="569" t="s">
        <v>406</v>
      </c>
      <c r="E53" s="570" t="s">
        <v>1084</v>
      </c>
      <c r="F53" s="569" t="s">
        <v>150</v>
      </c>
      <c r="G53" s="569" t="s">
        <v>151</v>
      </c>
      <c r="H53" s="569" t="s">
        <v>407</v>
      </c>
      <c r="I53" s="569" t="s">
        <v>408</v>
      </c>
      <c r="J53" s="569" t="s">
        <v>409</v>
      </c>
      <c r="K53" s="569" t="s">
        <v>410</v>
      </c>
      <c r="L53" s="569" t="s">
        <v>411</v>
      </c>
    </row>
    <row r="54" spans="2:12" ht="13.5">
      <c r="B54" s="570" t="s">
        <v>1058</v>
      </c>
      <c r="C54" s="569" t="s">
        <v>540</v>
      </c>
      <c r="D54" s="569" t="s">
        <v>412</v>
      </c>
      <c r="E54" s="570" t="s">
        <v>1059</v>
      </c>
      <c r="F54" s="569" t="s">
        <v>150</v>
      </c>
      <c r="G54" s="569" t="s">
        <v>151</v>
      </c>
      <c r="H54" s="569" t="s">
        <v>413</v>
      </c>
      <c r="I54" s="569" t="s">
        <v>1157</v>
      </c>
      <c r="J54" s="569" t="s">
        <v>414</v>
      </c>
      <c r="K54" s="569" t="s">
        <v>415</v>
      </c>
      <c r="L54" s="569" t="s">
        <v>416</v>
      </c>
    </row>
    <row r="55" spans="2:12" ht="13.5">
      <c r="B55" s="570" t="s">
        <v>1060</v>
      </c>
      <c r="C55" s="569" t="s">
        <v>0</v>
      </c>
      <c r="D55" s="569" t="s">
        <v>1</v>
      </c>
      <c r="E55" s="570" t="s">
        <v>1060</v>
      </c>
      <c r="F55" s="569" t="s">
        <v>150</v>
      </c>
      <c r="G55" s="569" t="s">
        <v>151</v>
      </c>
      <c r="H55" s="569" t="s">
        <v>417</v>
      </c>
      <c r="I55" s="569" t="s">
        <v>418</v>
      </c>
      <c r="J55" s="569" t="s">
        <v>1061</v>
      </c>
      <c r="K55" s="569" t="s">
        <v>419</v>
      </c>
      <c r="L55" s="569" t="s">
        <v>420</v>
      </c>
    </row>
    <row r="56" spans="2:12" ht="13.5">
      <c r="B56" s="570" t="s">
        <v>1062</v>
      </c>
      <c r="C56" s="569" t="s">
        <v>2</v>
      </c>
      <c r="D56" s="569" t="s">
        <v>1063</v>
      </c>
      <c r="E56" s="570" t="s">
        <v>1062</v>
      </c>
      <c r="F56" s="569" t="s">
        <v>150</v>
      </c>
      <c r="G56" s="569" t="s">
        <v>151</v>
      </c>
      <c r="H56" s="569" t="s">
        <v>421</v>
      </c>
      <c r="I56" s="569" t="s">
        <v>422</v>
      </c>
      <c r="J56" s="569" t="s">
        <v>1158</v>
      </c>
      <c r="K56" s="569" t="s">
        <v>423</v>
      </c>
      <c r="L56" s="569" t="s">
        <v>424</v>
      </c>
    </row>
    <row r="57" spans="2:12" ht="13.5">
      <c r="B57" s="570" t="s">
        <v>1064</v>
      </c>
      <c r="C57" s="569" t="s">
        <v>541</v>
      </c>
      <c r="D57" s="569" t="s">
        <v>425</v>
      </c>
      <c r="E57" s="570" t="s">
        <v>1064</v>
      </c>
      <c r="F57" s="569" t="s">
        <v>150</v>
      </c>
      <c r="G57" s="569" t="s">
        <v>151</v>
      </c>
      <c r="H57" s="569" t="s">
        <v>426</v>
      </c>
      <c r="I57" s="569" t="s">
        <v>1065</v>
      </c>
      <c r="J57" s="569" t="s">
        <v>427</v>
      </c>
      <c r="K57" s="569" t="s">
        <v>428</v>
      </c>
      <c r="L57" s="569" t="s">
        <v>429</v>
      </c>
    </row>
    <row r="58" spans="2:12" ht="13.5">
      <c r="B58" s="570" t="s">
        <v>1066</v>
      </c>
      <c r="C58" s="569" t="s">
        <v>1151</v>
      </c>
      <c r="D58" s="569" t="s">
        <v>1152</v>
      </c>
      <c r="E58" s="570" t="s">
        <v>1067</v>
      </c>
      <c r="F58" s="569" t="s">
        <v>471</v>
      </c>
      <c r="G58" s="569" t="s">
        <v>472</v>
      </c>
      <c r="H58" s="569" t="s">
        <v>430</v>
      </c>
      <c r="I58" s="569" t="s">
        <v>431</v>
      </c>
      <c r="J58" s="569" t="s">
        <v>432</v>
      </c>
      <c r="K58" s="569" t="s">
        <v>433</v>
      </c>
      <c r="L58" s="569" t="s">
        <v>434</v>
      </c>
    </row>
    <row r="59" spans="2:12" ht="13.5">
      <c r="B59" s="570" t="s">
        <v>1068</v>
      </c>
      <c r="C59" s="569" t="s">
        <v>542</v>
      </c>
      <c r="D59" s="569" t="s">
        <v>435</v>
      </c>
      <c r="E59" s="570" t="s">
        <v>1068</v>
      </c>
      <c r="F59" s="569" t="s">
        <v>150</v>
      </c>
      <c r="G59" s="569" t="s">
        <v>151</v>
      </c>
      <c r="H59" s="569" t="s">
        <v>436</v>
      </c>
      <c r="I59" s="569" t="s">
        <v>437</v>
      </c>
      <c r="J59" s="569" t="s">
        <v>438</v>
      </c>
      <c r="K59" s="569" t="s">
        <v>439</v>
      </c>
      <c r="L59" s="569" t="s">
        <v>440</v>
      </c>
    </row>
    <row r="60" spans="2:12" ht="13.5">
      <c r="B60" s="570" t="s">
        <v>1069</v>
      </c>
      <c r="C60" s="569" t="s">
        <v>543</v>
      </c>
      <c r="D60" s="569" t="s">
        <v>441</v>
      </c>
      <c r="E60" s="570" t="s">
        <v>1069</v>
      </c>
      <c r="F60" s="569" t="s">
        <v>150</v>
      </c>
      <c r="G60" s="569" t="s">
        <v>151</v>
      </c>
      <c r="H60" s="569" t="s">
        <v>442</v>
      </c>
      <c r="I60" s="569" t="s">
        <v>443</v>
      </c>
      <c r="J60" s="569" t="s">
        <v>444</v>
      </c>
      <c r="K60" s="569" t="s">
        <v>445</v>
      </c>
      <c r="L60" s="569" t="s">
        <v>446</v>
      </c>
    </row>
    <row r="61" spans="2:12" ht="13.5">
      <c r="B61" s="570" t="s">
        <v>1070</v>
      </c>
      <c r="C61" s="569" t="s">
        <v>544</v>
      </c>
      <c r="D61" s="569" t="s">
        <v>447</v>
      </c>
      <c r="E61" s="570" t="s">
        <v>1070</v>
      </c>
      <c r="F61" s="569" t="s">
        <v>150</v>
      </c>
      <c r="G61" s="569" t="s">
        <v>151</v>
      </c>
      <c r="H61" s="569" t="s">
        <v>448</v>
      </c>
      <c r="I61" s="569" t="s">
        <v>449</v>
      </c>
      <c r="J61" s="569" t="s">
        <v>450</v>
      </c>
      <c r="K61" s="569" t="s">
        <v>451</v>
      </c>
      <c r="L61" s="569" t="s">
        <v>452</v>
      </c>
    </row>
    <row r="62" spans="2:12" ht="13.5">
      <c r="B62" s="570" t="s">
        <v>1071</v>
      </c>
      <c r="C62" s="569" t="s">
        <v>545</v>
      </c>
      <c r="D62" s="569" t="s">
        <v>453</v>
      </c>
      <c r="E62" s="570" t="s">
        <v>1072</v>
      </c>
      <c r="F62" s="569" t="s">
        <v>150</v>
      </c>
      <c r="G62" s="569" t="s">
        <v>151</v>
      </c>
      <c r="H62" s="569" t="s">
        <v>454</v>
      </c>
      <c r="I62" s="569" t="s">
        <v>455</v>
      </c>
      <c r="J62" s="569" t="s">
        <v>456</v>
      </c>
      <c r="K62" s="569" t="s">
        <v>457</v>
      </c>
      <c r="L62" s="569" t="s">
        <v>496</v>
      </c>
    </row>
    <row r="63" spans="2:12" ht="13.5">
      <c r="B63" s="570" t="s">
        <v>1073</v>
      </c>
      <c r="C63" s="569" t="s">
        <v>546</v>
      </c>
      <c r="D63" s="569" t="s">
        <v>458</v>
      </c>
      <c r="E63" s="570" t="s">
        <v>1074</v>
      </c>
      <c r="F63" s="569" t="s">
        <v>150</v>
      </c>
      <c r="G63" s="569" t="s">
        <v>151</v>
      </c>
      <c r="H63" s="569" t="s">
        <v>459</v>
      </c>
      <c r="I63" s="569" t="s">
        <v>460</v>
      </c>
      <c r="J63" s="569" t="s">
        <v>461</v>
      </c>
      <c r="K63" s="569" t="s">
        <v>462</v>
      </c>
      <c r="L63" s="569" t="s">
        <v>463</v>
      </c>
    </row>
    <row r="64" spans="2:12" ht="13.5">
      <c r="B64" s="570" t="s">
        <v>1075</v>
      </c>
      <c r="C64" s="573" t="s">
        <v>1153</v>
      </c>
      <c r="D64" s="573" t="s">
        <v>1154</v>
      </c>
      <c r="E64" s="570" t="s">
        <v>1075</v>
      </c>
      <c r="F64" s="569" t="s">
        <v>471</v>
      </c>
      <c r="G64" s="569" t="s">
        <v>601</v>
      </c>
      <c r="H64" s="569"/>
      <c r="I64" s="569"/>
      <c r="J64" s="569" t="s">
        <v>1076</v>
      </c>
      <c r="K64" s="574" t="s">
        <v>1077</v>
      </c>
      <c r="L64" s="573" t="s">
        <v>497</v>
      </c>
    </row>
  </sheetData>
  <sheetProtection password="CFA6" sheet="1"/>
  <mergeCells count="1">
    <mergeCell ref="A1:A10"/>
  </mergeCells>
  <hyperlinks>
    <hyperlink ref="A1" location="トップページ!A1" display="トップページ!A1"/>
    <hyperlink ref="A1:A10" location="トップページ!A31" display="トップページへ戻る"/>
  </hyperlinks>
  <printOptions/>
  <pageMargins left="0.787" right="0.787" top="0.984" bottom="0.984" header="0.512" footer="0.512"/>
  <pageSetup horizontalDpi="600" verticalDpi="600" orientation="portrait" paperSize="9"/>
  <ignoredErrors>
    <ignoredError sqref="B2:B64 E2:E64" numberStoredAsText="1"/>
  </ignoredErrors>
</worksheet>
</file>

<file path=xl/worksheets/sheet2.xml><?xml version="1.0" encoding="utf-8"?>
<worksheet xmlns="http://schemas.openxmlformats.org/spreadsheetml/2006/main" xmlns:r="http://schemas.openxmlformats.org/officeDocument/2006/relationships">
  <sheetPr codeName="Sheet16">
    <tabColor indexed="24"/>
    <pageSetUpPr fitToPage="1"/>
  </sheetPr>
  <dimension ref="A1:AE39"/>
  <sheetViews>
    <sheetView showGridLines="0" zoomScalePageLayoutView="0" workbookViewId="0" topLeftCell="A10">
      <selection activeCell="I17" sqref="I17:K17"/>
    </sheetView>
  </sheetViews>
  <sheetFormatPr defaultColWidth="9.00390625" defaultRowHeight="13.5"/>
  <cols>
    <col min="1" max="1" width="13.625" style="1" customWidth="1"/>
    <col min="2" max="2" width="6.625" style="1" customWidth="1"/>
    <col min="3" max="3" width="16.625" style="1" customWidth="1"/>
    <col min="4" max="4" width="6.625" style="3" customWidth="1"/>
    <col min="5" max="5" width="18.625" style="1" customWidth="1"/>
    <col min="6" max="6" width="14.625" style="1" customWidth="1"/>
    <col min="7" max="7" width="7.00390625" style="2" customWidth="1"/>
    <col min="8" max="8" width="15.625" style="2" customWidth="1"/>
    <col min="9" max="10" width="8.625" style="5" customWidth="1"/>
    <col min="11" max="12" width="12.625" style="1" customWidth="1"/>
    <col min="13" max="14" width="9.00390625" style="1" customWidth="1"/>
    <col min="15" max="31" width="4.625" style="1" customWidth="1"/>
    <col min="32" max="16384" width="9.00390625" style="1" customWidth="1"/>
  </cols>
  <sheetData>
    <row r="1" spans="1:14" ht="49.5" customHeight="1">
      <c r="A1" s="52" t="s">
        <v>136</v>
      </c>
      <c r="B1" s="64"/>
      <c r="C1" s="64"/>
      <c r="D1" s="64"/>
      <c r="E1" s="64"/>
      <c r="F1" s="64"/>
      <c r="G1" s="64"/>
      <c r="H1" s="64"/>
      <c r="I1" s="64"/>
      <c r="J1" s="64"/>
      <c r="K1" s="64"/>
      <c r="L1" s="64"/>
      <c r="M1" s="64"/>
      <c r="N1" s="64"/>
    </row>
    <row r="2" spans="1:14" ht="30.75" customHeight="1">
      <c r="A2" s="64"/>
      <c r="B2" s="875" t="e">
        <f>#REF!</f>
        <v>#REF!</v>
      </c>
      <c r="C2" s="875"/>
      <c r="D2" s="875"/>
      <c r="E2" s="875"/>
      <c r="F2" s="875"/>
      <c r="G2" s="875"/>
      <c r="H2" s="875"/>
      <c r="I2" s="875"/>
      <c r="J2" s="875"/>
      <c r="K2" s="875"/>
      <c r="L2" s="875"/>
      <c r="M2" s="64"/>
      <c r="N2" s="64"/>
    </row>
    <row r="3" spans="1:14" ht="27.75" customHeight="1">
      <c r="A3" s="64"/>
      <c r="B3" s="876" t="s">
        <v>90</v>
      </c>
      <c r="C3" s="876"/>
      <c r="D3" s="876"/>
      <c r="E3" s="876"/>
      <c r="F3" s="876"/>
      <c r="G3" s="876"/>
      <c r="H3" s="876"/>
      <c r="I3" s="876"/>
      <c r="J3" s="876"/>
      <c r="K3" s="876"/>
      <c r="L3" s="876"/>
      <c r="M3" s="64"/>
      <c r="N3" s="64"/>
    </row>
    <row r="4" spans="1:17" ht="21.75" customHeight="1" thickBot="1">
      <c r="A4" s="64"/>
      <c r="D4" s="6"/>
      <c r="E4" s="6"/>
      <c r="F4" s="6"/>
      <c r="G4" s="6"/>
      <c r="H4" s="6"/>
      <c r="I4" s="6"/>
      <c r="J4" s="6"/>
      <c r="K4" s="6"/>
      <c r="M4" s="64"/>
      <c r="N4" s="64"/>
      <c r="O4"/>
      <c r="P4"/>
      <c r="Q4"/>
    </row>
    <row r="5" spans="1:18" ht="19.5" customHeight="1">
      <c r="A5" s="64"/>
      <c r="B5" s="855" t="s">
        <v>94</v>
      </c>
      <c r="C5" s="856"/>
      <c r="D5" s="851" t="e">
        <f>IF(#REF!&gt;0,#REF!,"")</f>
        <v>#REF!</v>
      </c>
      <c r="E5" s="851"/>
      <c r="F5" s="851"/>
      <c r="G5" s="852"/>
      <c r="H5" s="72" t="s">
        <v>84</v>
      </c>
      <c r="I5" s="881" t="s">
        <v>85</v>
      </c>
      <c r="J5" s="881"/>
      <c r="K5" s="877" t="s">
        <v>114</v>
      </c>
      <c r="L5" s="878"/>
      <c r="M5" s="64"/>
      <c r="N5" s="64"/>
      <c r="O5"/>
      <c r="P5"/>
      <c r="Q5"/>
      <c r="R5"/>
    </row>
    <row r="6" spans="1:18" ht="39.75" customHeight="1" thickBot="1">
      <c r="A6" s="65" t="s">
        <v>105</v>
      </c>
      <c r="B6" s="857"/>
      <c r="C6" s="858"/>
      <c r="D6" s="853"/>
      <c r="E6" s="853"/>
      <c r="F6" s="853"/>
      <c r="G6" s="854"/>
      <c r="H6" s="27" t="e">
        <f>IF(#REF!&lt;&gt;0,#REF!,"")</f>
        <v>#REF!</v>
      </c>
      <c r="I6" s="882" t="e">
        <f>IF(#REF!&lt;&gt;0,#REF!,"")</f>
        <v>#REF!</v>
      </c>
      <c r="J6" s="882"/>
      <c r="K6" s="879" t="e">
        <f>IF(#REF!&lt;&gt;0,#REF!,"")</f>
        <v>#REF!</v>
      </c>
      <c r="L6" s="880"/>
      <c r="M6" s="64"/>
      <c r="N6" s="64"/>
      <c r="O6"/>
      <c r="P6"/>
      <c r="Q6"/>
      <c r="R6"/>
    </row>
    <row r="7" spans="1:14" ht="34.5" customHeight="1" thickBot="1">
      <c r="A7" s="867" t="s">
        <v>597</v>
      </c>
      <c r="B7" s="862" t="s">
        <v>74</v>
      </c>
      <c r="C7" s="863"/>
      <c r="D7" s="864" t="s">
        <v>62</v>
      </c>
      <c r="E7" s="865"/>
      <c r="F7" s="865"/>
      <c r="G7" s="865"/>
      <c r="H7" s="865"/>
      <c r="I7" s="865"/>
      <c r="J7" s="865"/>
      <c r="K7" s="865"/>
      <c r="L7" s="866"/>
      <c r="M7" s="64"/>
      <c r="N7" s="64"/>
    </row>
    <row r="8" spans="1:14" ht="49.5" customHeight="1" thickTop="1">
      <c r="A8" s="868"/>
      <c r="B8" s="73" t="s">
        <v>55</v>
      </c>
      <c r="C8" s="74" t="s">
        <v>61</v>
      </c>
      <c r="D8" s="75" t="s">
        <v>91</v>
      </c>
      <c r="E8" s="76" t="s">
        <v>124</v>
      </c>
      <c r="F8" s="76" t="s">
        <v>79</v>
      </c>
      <c r="G8" s="77" t="s">
        <v>58</v>
      </c>
      <c r="H8" s="77" t="s">
        <v>65</v>
      </c>
      <c r="I8" s="78" t="s">
        <v>92</v>
      </c>
      <c r="J8" s="78" t="s">
        <v>93</v>
      </c>
      <c r="K8" s="79" t="s">
        <v>89</v>
      </c>
      <c r="L8" s="80" t="s">
        <v>59</v>
      </c>
      <c r="M8" s="64"/>
      <c r="N8" s="64"/>
    </row>
    <row r="9" spans="1:31" ht="49.5" customHeight="1">
      <c r="A9" s="87"/>
      <c r="B9" s="81"/>
      <c r="C9" s="44">
        <f>IF($B9&lt;&gt;0,VLOOKUP($B9,#REF!,4,FALSE),"")</f>
      </c>
      <c r="D9" s="84"/>
      <c r="E9" s="47">
        <f>IF($A9&lt;&gt;0,VLOOKUP($A9,'選手データ'!$C$2:$U$102,4,FALSE),"")</f>
      </c>
      <c r="F9" s="47">
        <f>IF($A9&lt;&gt;0,VLOOKUP($A9,'選手データ'!$C$2:$U$102,5,FALSE),"")</f>
      </c>
      <c r="G9" s="31">
        <f>IF($A9&lt;&gt;0,VLOOKUP($A9,'選手データ'!$C$2:$U$102,3,FALSE),"")</f>
      </c>
      <c r="H9" s="45">
        <f>IF($A9&lt;&gt;0,VLOOKUP($A9,'選手データ'!$C$2:$U$102,8,FALSE),"")</f>
      </c>
      <c r="I9" s="31">
        <f>IF($A9&lt;&gt;0,VLOOKUP($A9,'選手データ'!$C$2:$U$102,10,FALSE),"")</f>
      </c>
      <c r="J9" s="31">
        <f>IF($A9&lt;&gt;0,VLOOKUP($A9,'選手データ'!$C$2:$U$102,11,FALSE),"")</f>
      </c>
      <c r="K9" s="31">
        <f>IF($A9&lt;&gt;0,VLOOKUP($A9,'選手データ'!$C$2:$U$102,6,FALSE),"")</f>
      </c>
      <c r="L9" s="46">
        <f>IF($A9&lt;&gt;0,VLOOKUP($A9,'選手データ'!$C$2:$U$102,7,FALSE),"")</f>
      </c>
      <c r="M9" s="64"/>
      <c r="N9" s="64"/>
      <c r="O9" s="17">
        <v>1</v>
      </c>
      <c r="P9" s="17">
        <v>2</v>
      </c>
      <c r="Q9" s="17">
        <v>3</v>
      </c>
      <c r="R9" s="17">
        <v>4</v>
      </c>
      <c r="S9" s="17">
        <v>5</v>
      </c>
      <c r="T9" s="17">
        <v>6</v>
      </c>
      <c r="U9" s="17">
        <v>7</v>
      </c>
      <c r="V9" s="17">
        <v>8</v>
      </c>
      <c r="W9" s="17">
        <v>9</v>
      </c>
      <c r="X9" s="17">
        <v>10</v>
      </c>
      <c r="Y9" s="17">
        <v>11</v>
      </c>
      <c r="Z9" s="17">
        <v>12</v>
      </c>
      <c r="AA9" s="17">
        <v>13</v>
      </c>
      <c r="AB9" s="17">
        <v>14</v>
      </c>
      <c r="AC9" s="17">
        <v>15</v>
      </c>
      <c r="AD9" s="17">
        <v>16</v>
      </c>
      <c r="AE9" s="17">
        <v>17</v>
      </c>
    </row>
    <row r="10" spans="1:27" ht="49.5" customHeight="1">
      <c r="A10" s="87"/>
      <c r="B10" s="82"/>
      <c r="C10" s="48">
        <f>IF($B10&lt;&gt;0,VLOOKUP($B10,#REF!,4,FALSE),"")</f>
      </c>
      <c r="D10" s="85"/>
      <c r="E10" s="43">
        <f>IF($A10&lt;&gt;0,VLOOKUP($A10,'選手データ'!$C$2:$U$102,4,FALSE),"")</f>
      </c>
      <c r="F10" s="43">
        <f>IF($A10&lt;&gt;0,VLOOKUP($A10,'選手データ'!$C$2:$U$102,5,FALSE),"")</f>
      </c>
      <c r="G10" s="30">
        <f>IF($A10&lt;&gt;0,VLOOKUP($A10,'選手データ'!$C$2:$U$102,3,FALSE),"")</f>
      </c>
      <c r="H10" s="49">
        <f>IF($A10&lt;&gt;0,VLOOKUP($A10,'選手データ'!$C$2:$U$102,8,FALSE),"")</f>
      </c>
      <c r="I10" s="30">
        <f>IF($A10&lt;&gt;0,VLOOKUP($A10,'選手データ'!$C$2:$U$102,10,FALSE),"")</f>
      </c>
      <c r="J10" s="30">
        <f>IF($A10&lt;&gt;0,VLOOKUP($A10,'選手データ'!$C$2:$U$102,11,FALSE),"")</f>
      </c>
      <c r="K10" s="30">
        <f>IF($A10&lt;&gt;0,VLOOKUP($A10,'選手データ'!$C$2:$U$102,6,FALSE),"")</f>
      </c>
      <c r="L10" s="40">
        <f>IF($A10&lt;&gt;0,VLOOKUP($A10,'選手データ'!$C$2:$U$102,7,FALSE),"")</f>
      </c>
      <c r="M10" s="64"/>
      <c r="N10" s="64"/>
      <c r="AA10"/>
    </row>
    <row r="11" spans="1:27" ht="49.5" customHeight="1" thickBot="1">
      <c r="A11" s="87"/>
      <c r="B11" s="83"/>
      <c r="C11" s="50">
        <f>IF($B11&lt;&gt;0,VLOOKUP($B11,#REF!,4,FALSE),"")</f>
      </c>
      <c r="D11" s="86"/>
      <c r="E11" s="51">
        <f>IF($A11&lt;&gt;0,VLOOKUP($A11,'選手データ'!$C$2:$U$102,4,FALSE),"")</f>
      </c>
      <c r="F11" s="51">
        <f>IF($A11&lt;&gt;0,VLOOKUP($A11,'選手データ'!$C$2:$U$102,5,FALSE),"")</f>
      </c>
      <c r="G11" s="32">
        <f>IF($A11&lt;&gt;0,VLOOKUP($A11,'選手データ'!$C$2:$U$102,3,FALSE),"")</f>
      </c>
      <c r="H11" s="41">
        <f>IF($A11&lt;&gt;0,VLOOKUP($A11,'選手データ'!$C$2:$U$102,8,FALSE),"")</f>
      </c>
      <c r="I11" s="32">
        <f>IF($A11&lt;&gt;0,VLOOKUP($A11,'選手データ'!$C$2:$U$102,10,FALSE),"")</f>
      </c>
      <c r="J11" s="32">
        <f>IF($A11&lt;&gt;0,VLOOKUP($A11,'選手データ'!$C$2:$U$102,11,FALSE),"")</f>
      </c>
      <c r="K11" s="32">
        <f>IF($A11&lt;&gt;0,VLOOKUP($A11,'選手データ'!$C$2:$U$102,6,FALSE),"")</f>
      </c>
      <c r="L11" s="42">
        <f>IF($A11&lt;&gt;0,VLOOKUP($A11,'選手データ'!$C$2:$U$102,7,FALSE),"")</f>
      </c>
      <c r="M11" s="64"/>
      <c r="N11" s="64"/>
      <c r="O11" s="18"/>
      <c r="P11" s="18" t="s">
        <v>95</v>
      </c>
      <c r="Q11" s="18" t="s">
        <v>96</v>
      </c>
      <c r="R11" s="18" t="s">
        <v>97</v>
      </c>
      <c r="S11" s="18" t="s">
        <v>98</v>
      </c>
      <c r="U11" s="24" t="s">
        <v>83</v>
      </c>
      <c r="V11" s="24" t="s">
        <v>117</v>
      </c>
      <c r="W11" s="24" t="s">
        <v>118</v>
      </c>
      <c r="X11" s="24" t="s">
        <v>119</v>
      </c>
      <c r="Y11" s="24"/>
      <c r="AA11"/>
    </row>
    <row r="12" spans="1:27" ht="13.5" customHeight="1">
      <c r="A12" s="64"/>
      <c r="M12" s="64"/>
      <c r="N12" s="64"/>
      <c r="O12" s="871" t="s">
        <v>115</v>
      </c>
      <c r="P12" s="871"/>
      <c r="Q12" s="871"/>
      <c r="R12" s="871"/>
      <c r="S12" s="871"/>
      <c r="AA12"/>
    </row>
    <row r="13" spans="1:27" ht="13.5" customHeight="1">
      <c r="A13" s="64"/>
      <c r="M13" s="64"/>
      <c r="N13" s="64"/>
      <c r="O13" s="872"/>
      <c r="P13" s="872"/>
      <c r="Q13" s="872"/>
      <c r="R13" s="872"/>
      <c r="S13" s="872"/>
      <c r="AA13"/>
    </row>
    <row r="14" spans="1:27" ht="30" customHeight="1">
      <c r="A14" s="64"/>
      <c r="B14" s="874" t="s">
        <v>86</v>
      </c>
      <c r="C14" s="874"/>
      <c r="D14" s="874"/>
      <c r="E14" s="874"/>
      <c r="F14" s="874"/>
      <c r="G14" s="874"/>
      <c r="H14" s="874"/>
      <c r="I14" s="874"/>
      <c r="J14" s="874"/>
      <c r="K14" s="874"/>
      <c r="L14" s="874"/>
      <c r="M14" s="64"/>
      <c r="N14" s="64"/>
      <c r="O14" s="873"/>
      <c r="P14" s="873"/>
      <c r="Q14" s="873"/>
      <c r="R14" s="873"/>
      <c r="S14" s="873"/>
      <c r="U14" s="869" t="s">
        <v>116</v>
      </c>
      <c r="V14" s="869"/>
      <c r="W14" s="869"/>
      <c r="X14" s="869"/>
      <c r="Y14" s="870"/>
      <c r="AA14"/>
    </row>
    <row r="15" spans="1:27" ht="30" customHeight="1">
      <c r="A15" s="64"/>
      <c r="B15" s="861">
        <f ca="1">TODAY()</f>
        <v>41391</v>
      </c>
      <c r="C15" s="861"/>
      <c r="D15" s="861"/>
      <c r="E15" s="14"/>
      <c r="F15" s="14"/>
      <c r="G15" s="14"/>
      <c r="H15" s="14"/>
      <c r="I15" s="15"/>
      <c r="J15" s="15"/>
      <c r="M15" s="64"/>
      <c r="N15" s="64"/>
      <c r="O15" s="26" t="s">
        <v>76</v>
      </c>
      <c r="P15" s="26" t="s">
        <v>77</v>
      </c>
      <c r="Q15" s="25"/>
      <c r="R15" s="25"/>
      <c r="S15" s="25"/>
      <c r="U15" s="24" t="s">
        <v>81</v>
      </c>
      <c r="V15" s="24" t="s">
        <v>82</v>
      </c>
      <c r="W15" s="18"/>
      <c r="X15" s="18"/>
      <c r="Y15" s="18"/>
      <c r="AA15"/>
    </row>
    <row r="16" spans="1:27" ht="30" customHeight="1">
      <c r="A16" s="64"/>
      <c r="B16" s="14"/>
      <c r="C16" s="14"/>
      <c r="D16" s="13"/>
      <c r="E16" s="14"/>
      <c r="F16" s="14"/>
      <c r="G16" s="14"/>
      <c r="H16" s="14"/>
      <c r="I16" s="15"/>
      <c r="J16" s="15"/>
      <c r="M16" s="64"/>
      <c r="N16" s="64"/>
      <c r="O16"/>
      <c r="P16"/>
      <c r="Q16"/>
      <c r="R16"/>
      <c r="S16"/>
      <c r="AA16"/>
    </row>
    <row r="17" spans="1:27" ht="25.5" customHeight="1">
      <c r="A17" s="64"/>
      <c r="B17" s="14"/>
      <c r="C17" s="16"/>
      <c r="D17" s="16"/>
      <c r="E17" s="860" t="e">
        <f>IF(#REF!&lt;&gt;0,#REF!,"")</f>
        <v>#REF!</v>
      </c>
      <c r="F17" s="860"/>
      <c r="G17" s="860"/>
      <c r="H17" s="34" t="e">
        <f>IF(#REF!&lt;&gt;0,#REF!,"")</f>
        <v>#REF!</v>
      </c>
      <c r="I17" s="859" t="e">
        <f>IF(#REF!&lt;&gt;0,#REF!,"")</f>
        <v>#REF!</v>
      </c>
      <c r="J17" s="859" t="e">
        <f>IF(#REF!&lt;&gt;0,#REF!,"")</f>
        <v>#REF!</v>
      </c>
      <c r="K17" s="859" t="e">
        <f>IF(#REF!&lt;&gt;0,#REF!,"")</f>
        <v>#REF!</v>
      </c>
      <c r="L17" s="7" t="s">
        <v>75</v>
      </c>
      <c r="M17" s="64"/>
      <c r="N17" s="64"/>
      <c r="AA17"/>
    </row>
    <row r="18" spans="1:27" ht="13.5" customHeight="1">
      <c r="A18" s="64"/>
      <c r="M18" s="64"/>
      <c r="N18" s="64"/>
      <c r="AA18"/>
    </row>
    <row r="19" spans="1:27" ht="49.5" customHeight="1">
      <c r="A19" s="64"/>
      <c r="B19" s="64"/>
      <c r="C19" s="64"/>
      <c r="D19" s="64"/>
      <c r="E19" s="64"/>
      <c r="F19" s="64"/>
      <c r="G19" s="64"/>
      <c r="H19" s="64"/>
      <c r="I19" s="64"/>
      <c r="J19" s="64"/>
      <c r="K19" s="64"/>
      <c r="L19" s="64"/>
      <c r="M19" s="64"/>
      <c r="N19" s="64"/>
      <c r="AA19"/>
    </row>
    <row r="20" spans="1:27" ht="49.5" customHeight="1">
      <c r="A20" s="64"/>
      <c r="B20" s="64"/>
      <c r="C20" s="64"/>
      <c r="D20" s="64"/>
      <c r="E20" s="64"/>
      <c r="F20" s="64"/>
      <c r="G20" s="64"/>
      <c r="H20" s="64"/>
      <c r="I20" s="64"/>
      <c r="J20" s="64"/>
      <c r="K20" s="64"/>
      <c r="L20" s="64"/>
      <c r="M20" s="64"/>
      <c r="N20" s="64"/>
      <c r="O20"/>
      <c r="P20"/>
      <c r="Q20"/>
      <c r="R20"/>
      <c r="S20"/>
      <c r="AA20"/>
    </row>
    <row r="21" spans="1:27" ht="30" customHeight="1">
      <c r="A21" s="64"/>
      <c r="B21" s="64"/>
      <c r="C21" s="64"/>
      <c r="D21" s="64"/>
      <c r="E21" s="64"/>
      <c r="F21" s="64"/>
      <c r="G21" s="64"/>
      <c r="H21" s="64"/>
      <c r="I21" s="64"/>
      <c r="J21" s="64"/>
      <c r="K21" s="64"/>
      <c r="L21" s="64"/>
      <c r="M21" s="64"/>
      <c r="N21" s="64"/>
      <c r="O21"/>
      <c r="P21"/>
      <c r="Q21"/>
      <c r="R21"/>
      <c r="S21"/>
      <c r="AA21"/>
    </row>
    <row r="22" spans="1:27" ht="30" customHeight="1">
      <c r="A22" s="64"/>
      <c r="B22" s="64"/>
      <c r="C22" s="64"/>
      <c r="D22" s="64"/>
      <c r="E22" s="64"/>
      <c r="F22" s="64"/>
      <c r="G22" s="64"/>
      <c r="H22" s="64"/>
      <c r="I22" s="64"/>
      <c r="J22" s="64"/>
      <c r="K22" s="64"/>
      <c r="L22" s="64"/>
      <c r="M22" s="64"/>
      <c r="N22" s="64"/>
      <c r="AA22"/>
    </row>
    <row r="23" spans="1:27" ht="30" customHeight="1">
      <c r="A23" s="64"/>
      <c r="B23" s="64"/>
      <c r="C23" s="64"/>
      <c r="D23" s="64"/>
      <c r="E23" s="64"/>
      <c r="F23" s="64"/>
      <c r="G23" s="64"/>
      <c r="H23" s="64"/>
      <c r="I23" s="64"/>
      <c r="J23" s="64"/>
      <c r="K23" s="64"/>
      <c r="L23" s="64"/>
      <c r="M23" s="64"/>
      <c r="N23" s="64"/>
      <c r="AA23"/>
    </row>
    <row r="24" spans="1:27" ht="30" customHeight="1">
      <c r="A24" s="64"/>
      <c r="B24" s="64"/>
      <c r="C24" s="64"/>
      <c r="D24" s="64"/>
      <c r="E24" s="64"/>
      <c r="F24" s="64"/>
      <c r="G24" s="64"/>
      <c r="H24" s="64"/>
      <c r="I24" s="64"/>
      <c r="J24" s="64"/>
      <c r="K24" s="64"/>
      <c r="L24" s="64"/>
      <c r="M24" s="64"/>
      <c r="N24" s="64"/>
      <c r="AA24"/>
    </row>
    <row r="25" spans="1:27" ht="30" customHeight="1">
      <c r="A25" s="64"/>
      <c r="B25" s="64"/>
      <c r="C25" s="64"/>
      <c r="D25" s="64"/>
      <c r="E25" s="64"/>
      <c r="F25" s="64"/>
      <c r="G25" s="64"/>
      <c r="H25" s="64"/>
      <c r="I25" s="64"/>
      <c r="J25" s="64"/>
      <c r="K25" s="64"/>
      <c r="L25" s="64"/>
      <c r="M25" s="64"/>
      <c r="N25" s="64"/>
      <c r="AA25"/>
    </row>
    <row r="26" spans="1:27" ht="30" customHeight="1">
      <c r="A26" s="64"/>
      <c r="B26" s="64"/>
      <c r="C26" s="64"/>
      <c r="D26" s="64"/>
      <c r="E26" s="64"/>
      <c r="F26" s="64"/>
      <c r="G26" s="64"/>
      <c r="H26" s="64"/>
      <c r="I26" s="64"/>
      <c r="J26" s="64"/>
      <c r="K26" s="64"/>
      <c r="L26" s="64"/>
      <c r="M26" s="64"/>
      <c r="N26" s="64"/>
      <c r="AA26"/>
    </row>
    <row r="27" spans="1:27" ht="30" customHeight="1">
      <c r="A27" s="64"/>
      <c r="B27" s="64"/>
      <c r="C27" s="64"/>
      <c r="D27" s="64"/>
      <c r="E27" s="64"/>
      <c r="F27" s="64"/>
      <c r="G27" s="64"/>
      <c r="H27" s="64"/>
      <c r="I27" s="64"/>
      <c r="J27" s="64"/>
      <c r="K27" s="64"/>
      <c r="L27" s="64"/>
      <c r="M27" s="64"/>
      <c r="N27" s="64"/>
      <c r="AA27"/>
    </row>
    <row r="28" spans="1:27" ht="30" customHeight="1">
      <c r="A28" s="64"/>
      <c r="B28" s="64"/>
      <c r="C28" s="64"/>
      <c r="D28" s="64"/>
      <c r="E28" s="64"/>
      <c r="F28" s="64"/>
      <c r="G28" s="64"/>
      <c r="H28" s="64"/>
      <c r="I28" s="64"/>
      <c r="J28" s="64"/>
      <c r="K28" s="64"/>
      <c r="L28" s="64"/>
      <c r="M28" s="64"/>
      <c r="N28" s="64"/>
      <c r="AA28"/>
    </row>
    <row r="29" spans="1:27" ht="30" customHeight="1">
      <c r="A29" s="64"/>
      <c r="B29" s="64"/>
      <c r="C29" s="64"/>
      <c r="D29" s="64"/>
      <c r="E29" s="64"/>
      <c r="F29" s="64"/>
      <c r="G29" s="64"/>
      <c r="H29" s="64"/>
      <c r="I29" s="64"/>
      <c r="J29" s="64"/>
      <c r="K29" s="64"/>
      <c r="L29" s="64"/>
      <c r="M29" s="64"/>
      <c r="N29" s="64"/>
      <c r="AA29"/>
    </row>
    <row r="30" spans="1:27" ht="30" customHeight="1">
      <c r="A30" s="64"/>
      <c r="B30" s="64"/>
      <c r="C30" s="64"/>
      <c r="D30" s="64"/>
      <c r="E30" s="64"/>
      <c r="F30" s="64"/>
      <c r="G30" s="64"/>
      <c r="H30" s="64"/>
      <c r="I30" s="64"/>
      <c r="J30" s="64"/>
      <c r="K30" s="64"/>
      <c r="L30" s="64"/>
      <c r="M30" s="64"/>
      <c r="N30" s="64"/>
      <c r="AA30"/>
    </row>
    <row r="31" ht="13.5" customHeight="1">
      <c r="AA31"/>
    </row>
    <row r="32" ht="13.5" customHeight="1">
      <c r="AA32"/>
    </row>
    <row r="33" ht="13.5" customHeight="1">
      <c r="AA33"/>
    </row>
    <row r="34" ht="13.5" customHeight="1">
      <c r="AA34"/>
    </row>
    <row r="35" ht="13.5" customHeight="1">
      <c r="AA35"/>
    </row>
    <row r="36" ht="13.5" customHeight="1">
      <c r="AA36"/>
    </row>
    <row r="37" ht="13.5" customHeight="1">
      <c r="AA37"/>
    </row>
    <row r="38" ht="13.5" customHeight="1">
      <c r="AA38"/>
    </row>
    <row r="39" ht="14.25" customHeight="1">
      <c r="AA39"/>
    </row>
  </sheetData>
  <sheetProtection/>
  <mergeCells count="17">
    <mergeCell ref="A7:A8"/>
    <mergeCell ref="U14:Y14"/>
    <mergeCell ref="O12:S14"/>
    <mergeCell ref="B14:L14"/>
    <mergeCell ref="B2:L2"/>
    <mergeCell ref="B3:L3"/>
    <mergeCell ref="K5:L5"/>
    <mergeCell ref="K6:L6"/>
    <mergeCell ref="I5:J5"/>
    <mergeCell ref="I6:J6"/>
    <mergeCell ref="D5:G6"/>
    <mergeCell ref="B5:C6"/>
    <mergeCell ref="I17:K17"/>
    <mergeCell ref="E17:G17"/>
    <mergeCell ref="B15:D15"/>
    <mergeCell ref="B7:C7"/>
    <mergeCell ref="D7:L7"/>
  </mergeCells>
  <dataValidations count="2">
    <dataValidation type="list" showInputMessage="1" showErrorMessage="1" sqref="B9:B11">
      <formula1>$N$9:$AE$9</formula1>
    </dataValidation>
    <dataValidation type="list" showInputMessage="1" showErrorMessage="1" sqref="D9:D11">
      <formula1>$O$11:$S$11</formula1>
    </dataValidation>
  </dataValidations>
  <hyperlinks>
    <hyperlink ref="A1" location="目次!A1" display="トップページに戻る"/>
  </hyperlinks>
  <printOptions horizontalCentered="1" verticalCentered="1"/>
  <pageMargins left="0.5905511811023623" right="0.5905511811023623" top="0.3937007874015748" bottom="0.3937007874015748" header="0.5118110236220472" footer="0.35433070866141736"/>
  <pageSetup fitToHeight="1"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sheetPr codeName="Sheet28">
    <pageSetUpPr fitToPage="1"/>
  </sheetPr>
  <dimension ref="A1:AE34"/>
  <sheetViews>
    <sheetView showGridLines="0" zoomScalePageLayoutView="0" workbookViewId="0" topLeftCell="A1">
      <selection activeCell="I10" sqref="I10"/>
    </sheetView>
  </sheetViews>
  <sheetFormatPr defaultColWidth="9.00390625" defaultRowHeight="13.5"/>
  <cols>
    <col min="1" max="1" width="15.125" style="1" customWidth="1"/>
    <col min="2" max="2" width="6.625" style="1" customWidth="1"/>
    <col min="3" max="3" width="16.625" style="1" customWidth="1"/>
    <col min="4" max="4" width="6.625" style="3" customWidth="1"/>
    <col min="5" max="5" width="18.625" style="1" customWidth="1"/>
    <col min="6" max="6" width="14.625" style="1" customWidth="1"/>
    <col min="7" max="7" width="7.00390625" style="2" customWidth="1"/>
    <col min="8" max="8" width="15.625" style="2" customWidth="1"/>
    <col min="9" max="10" width="8.625" style="5" customWidth="1"/>
    <col min="11" max="12" width="12.625" style="1" customWidth="1"/>
    <col min="13" max="14" width="9.00390625" style="1" customWidth="1"/>
    <col min="15" max="31" width="4.625" style="1" customWidth="1"/>
    <col min="32" max="16384" width="9.00390625" style="1" customWidth="1"/>
  </cols>
  <sheetData>
    <row r="1" spans="1:14" ht="48" customHeight="1">
      <c r="A1" s="52" t="s">
        <v>136</v>
      </c>
      <c r="B1" s="64"/>
      <c r="C1" s="64"/>
      <c r="D1" s="64"/>
      <c r="E1" s="64"/>
      <c r="F1" s="64"/>
      <c r="G1" s="64"/>
      <c r="H1" s="64"/>
      <c r="I1" s="64"/>
      <c r="J1" s="64"/>
      <c r="K1" s="64"/>
      <c r="L1" s="64"/>
      <c r="M1" s="64"/>
      <c r="N1" s="64"/>
    </row>
    <row r="2" spans="1:14" ht="39.75" customHeight="1">
      <c r="A2" s="64"/>
      <c r="B2" s="875" t="str">
        <f>"第"&amp;'選手データ'!AF4&amp;"回岩手県高等学校総合体育大会"</f>
        <v>第65回岩手県高等学校総合体育大会</v>
      </c>
      <c r="C2" s="875"/>
      <c r="D2" s="875"/>
      <c r="E2" s="875"/>
      <c r="F2" s="875"/>
      <c r="G2" s="875"/>
      <c r="H2" s="875"/>
      <c r="I2" s="875"/>
      <c r="J2" s="875"/>
      <c r="K2" s="875"/>
      <c r="L2" s="875"/>
      <c r="M2" s="64"/>
      <c r="N2" s="64"/>
    </row>
    <row r="3" spans="1:14" ht="39.75" customHeight="1" thickBot="1">
      <c r="A3" s="64"/>
      <c r="B3" s="884" t="s">
        <v>90</v>
      </c>
      <c r="C3" s="884"/>
      <c r="D3" s="884"/>
      <c r="E3" s="884"/>
      <c r="F3" s="884"/>
      <c r="G3" s="884"/>
      <c r="H3" s="884"/>
      <c r="I3" s="884"/>
      <c r="J3" s="884"/>
      <c r="K3" s="884"/>
      <c r="L3" s="884"/>
      <c r="M3" s="64"/>
      <c r="N3" s="64"/>
    </row>
    <row r="4" spans="1:18" ht="39.75" customHeight="1" thickBot="1">
      <c r="A4" s="64"/>
      <c r="B4" s="897" t="s">
        <v>94</v>
      </c>
      <c r="C4" s="898"/>
      <c r="D4" s="851" t="e">
        <f>#REF!</f>
        <v>#REF!</v>
      </c>
      <c r="E4" s="851"/>
      <c r="F4" s="851"/>
      <c r="G4" s="852"/>
      <c r="H4" s="89" t="s">
        <v>84</v>
      </c>
      <c r="I4" s="887" t="s">
        <v>85</v>
      </c>
      <c r="J4" s="887"/>
      <c r="K4" s="885" t="s">
        <v>114</v>
      </c>
      <c r="L4" s="886"/>
      <c r="M4" s="64"/>
      <c r="N4" s="64"/>
      <c r="O4"/>
      <c r="P4"/>
      <c r="Q4"/>
      <c r="R4"/>
    </row>
    <row r="5" spans="1:18" ht="39.75" customHeight="1" thickBot="1" thickTop="1">
      <c r="A5" s="111" t="s">
        <v>105</v>
      </c>
      <c r="B5" s="899"/>
      <c r="C5" s="900"/>
      <c r="D5" s="853"/>
      <c r="E5" s="853"/>
      <c r="F5" s="853"/>
      <c r="G5" s="854"/>
      <c r="H5" s="27"/>
      <c r="I5" s="882"/>
      <c r="J5" s="882"/>
      <c r="K5" s="879"/>
      <c r="L5" s="880"/>
      <c r="M5" s="64"/>
      <c r="N5" s="64"/>
      <c r="O5"/>
      <c r="P5"/>
      <c r="Q5"/>
      <c r="R5"/>
    </row>
    <row r="6" spans="1:14" ht="39.75" customHeight="1" thickBot="1">
      <c r="A6" s="888" t="s">
        <v>597</v>
      </c>
      <c r="B6" s="892" t="s">
        <v>74</v>
      </c>
      <c r="C6" s="893"/>
      <c r="D6" s="894" t="s">
        <v>62</v>
      </c>
      <c r="E6" s="895"/>
      <c r="F6" s="895"/>
      <c r="G6" s="895"/>
      <c r="H6" s="895"/>
      <c r="I6" s="895"/>
      <c r="J6" s="895"/>
      <c r="K6" s="895"/>
      <c r="L6" s="896"/>
      <c r="M6" s="64"/>
      <c r="N6" s="64"/>
    </row>
    <row r="7" spans="1:14" ht="39.75" customHeight="1" thickBot="1" thickTop="1">
      <c r="A7" s="889"/>
      <c r="B7" s="90" t="s">
        <v>55</v>
      </c>
      <c r="C7" s="91" t="s">
        <v>61</v>
      </c>
      <c r="D7" s="92" t="s">
        <v>607</v>
      </c>
      <c r="E7" s="93" t="s">
        <v>124</v>
      </c>
      <c r="F7" s="93" t="s">
        <v>123</v>
      </c>
      <c r="G7" s="94" t="s">
        <v>58</v>
      </c>
      <c r="H7" s="94" t="s">
        <v>65</v>
      </c>
      <c r="I7" s="95" t="s">
        <v>92</v>
      </c>
      <c r="J7" s="95" t="s">
        <v>93</v>
      </c>
      <c r="K7" s="96" t="s">
        <v>89</v>
      </c>
      <c r="L7" s="97" t="s">
        <v>59</v>
      </c>
      <c r="M7" s="64"/>
      <c r="N7" s="64"/>
    </row>
    <row r="8" spans="1:31" ht="39.75" customHeight="1" thickTop="1">
      <c r="A8" s="109"/>
      <c r="B8" s="98"/>
      <c r="C8" s="44">
        <f>IF($B8&lt;&gt;0,VLOOKUP($B8,#REF!,4,FALSE),"")</f>
      </c>
      <c r="D8" s="99"/>
      <c r="E8" s="47">
        <f>IF($A8&lt;&gt;0,VLOOKUP($A8,'選手データ'!$C$2:$U$102,4,FALSE),"")</f>
      </c>
      <c r="F8" s="47">
        <f>IF($A8&lt;&gt;0,VLOOKUP($A8,'選手データ'!$C$2:$U$102,5,FALSE),"")</f>
      </c>
      <c r="G8" s="31">
        <f>IF($A8&lt;&gt;0,VLOOKUP($A8,'選手データ'!$C$2:$U$102,3,FALSE),"")</f>
      </c>
      <c r="H8" s="105">
        <f>IF($A8&lt;&gt;0,VLOOKUP($A8,'選手データ'!$C$2:$U$102,8,FALSE),"")</f>
      </c>
      <c r="I8" s="31">
        <f>IF($A8&lt;&gt;0,VLOOKUP($A8,'選手データ'!$C$2:$U$102,10,FALSE),"")</f>
      </c>
      <c r="J8" s="31">
        <f>IF($A8&lt;&gt;0,VLOOKUP($A8,'選手データ'!$C$2:$U$102,11,FALSE),"")</f>
      </c>
      <c r="K8" s="31">
        <f>IF($A8&lt;&gt;0,VLOOKUP($A8,'選手データ'!$C$2:$U$102,6,FALSE),"")</f>
      </c>
      <c r="L8" s="46">
        <f>IF($A8&lt;&gt;0,VLOOKUP($A8,'選手データ'!$C$2:$U$102,7,FALSE),"")</f>
      </c>
      <c r="M8" s="64"/>
      <c r="N8" s="64"/>
      <c r="O8" s="17">
        <v>1</v>
      </c>
      <c r="P8" s="17">
        <v>2</v>
      </c>
      <c r="Q8" s="17">
        <v>3</v>
      </c>
      <c r="R8" s="17">
        <v>4</v>
      </c>
      <c r="S8" s="17">
        <v>5</v>
      </c>
      <c r="T8" s="17">
        <v>6</v>
      </c>
      <c r="U8" s="17">
        <v>7</v>
      </c>
      <c r="V8" s="17">
        <v>8</v>
      </c>
      <c r="W8" s="17">
        <v>9</v>
      </c>
      <c r="X8" s="17">
        <v>10</v>
      </c>
      <c r="Y8" s="17">
        <v>11</v>
      </c>
      <c r="Z8" s="17">
        <v>12</v>
      </c>
      <c r="AA8" s="17">
        <v>13</v>
      </c>
      <c r="AB8" s="17">
        <v>14</v>
      </c>
      <c r="AC8" s="17">
        <v>15</v>
      </c>
      <c r="AD8" s="17">
        <v>16</v>
      </c>
      <c r="AE8" s="17">
        <v>17</v>
      </c>
    </row>
    <row r="9" spans="1:27" ht="39.75" customHeight="1">
      <c r="A9" s="110"/>
      <c r="B9" s="100"/>
      <c r="C9" s="48">
        <f>IF($B9&lt;&gt;0,VLOOKUP($B9,#REF!,4,FALSE),"")</f>
      </c>
      <c r="D9" s="101"/>
      <c r="E9" s="43">
        <f>IF($A9&lt;&gt;0,VLOOKUP($A9,'選手データ'!$C$2:$U$102,4,FALSE),"")</f>
      </c>
      <c r="F9" s="43">
        <f>IF($A9&lt;&gt;0,VLOOKUP($A9,'選手データ'!$C$2:$U$102,5,FALSE),"")</f>
      </c>
      <c r="G9" s="30">
        <f>IF($A9&lt;&gt;0,VLOOKUP($A9,'選手データ'!$C$2:$U$102,3,FALSE),"")</f>
      </c>
      <c r="H9" s="49">
        <f>IF($A9&lt;&gt;0,VLOOKUP($A9,'選手データ'!$C$2:$U$102,8,FALSE),"")</f>
      </c>
      <c r="I9" s="30">
        <f>IF($A9&lt;&gt;0,VLOOKUP($A9,'選手データ'!$C$2:$U$102,10,FALSE),"")</f>
      </c>
      <c r="J9" s="30">
        <f>IF($A9&lt;&gt;0,VLOOKUP($A9,'選手データ'!$C$2:$U$102,11,FALSE),"")</f>
      </c>
      <c r="K9" s="30">
        <f>IF($A9&lt;&gt;0,VLOOKUP($A9,'選手データ'!$C$2:$U$102,6,FALSE),"")</f>
      </c>
      <c r="L9" s="40">
        <f>IF($A9&lt;&gt;0,VLOOKUP($A9,'選手データ'!$C$2:$U$102,7,FALSE),"")</f>
      </c>
      <c r="M9" s="64"/>
      <c r="N9" s="64"/>
      <c r="AA9"/>
    </row>
    <row r="10" spans="1:27" ht="39.75" customHeight="1" thickBot="1">
      <c r="A10" s="112"/>
      <c r="B10" s="102"/>
      <c r="C10" s="50">
        <f>IF($B10&lt;&gt;0,VLOOKUP($B10,#REF!,4,FALSE),"")</f>
      </c>
      <c r="D10" s="103"/>
      <c r="E10" s="51">
        <f>IF($A10&lt;&gt;0,VLOOKUP($A10,'選手データ'!$C$2:$U$102,4,FALSE),"")</f>
      </c>
      <c r="F10" s="51">
        <f>IF($A10&lt;&gt;0,VLOOKUP($A10,'選手データ'!$C$2:$U$102,5,FALSE),"")</f>
      </c>
      <c r="G10" s="32">
        <f>IF($A10&lt;&gt;0,VLOOKUP($A10,'選手データ'!$C$2:$U$102,3,FALSE),"")</f>
      </c>
      <c r="H10" s="41">
        <f>IF($A10&lt;&gt;0,VLOOKUP($A10,'選手データ'!$C$2:$U$102,8,FALSE),"")</f>
      </c>
      <c r="I10" s="32">
        <f>IF($A10&lt;&gt;0,VLOOKUP($A10,'選手データ'!$C$2:$U$102,10,FALSE),"")</f>
      </c>
      <c r="J10" s="32">
        <f>IF($A10&lt;&gt;0,VLOOKUP($A10,'選手データ'!$C$2:$U$102,11,FALSE),"")</f>
      </c>
      <c r="K10" s="32">
        <f>IF($A10&lt;&gt;0,VLOOKUP($A10,'選手データ'!$C$2:$U$102,6,FALSE),"")</f>
      </c>
      <c r="L10" s="42">
        <f>IF($A10&lt;&gt;0,VLOOKUP($A10,'選手データ'!$C$2:$U$102,7,FALSE),"")</f>
      </c>
      <c r="M10" s="64"/>
      <c r="N10" s="64"/>
      <c r="O10" s="18"/>
      <c r="P10" s="18" t="s">
        <v>608</v>
      </c>
      <c r="Q10" s="18" t="s">
        <v>609</v>
      </c>
      <c r="R10" s="18" t="s">
        <v>610</v>
      </c>
      <c r="S10" s="18" t="s">
        <v>611</v>
      </c>
      <c r="U10" s="24" t="s">
        <v>83</v>
      </c>
      <c r="V10" s="24" t="s">
        <v>117</v>
      </c>
      <c r="W10" s="24" t="s">
        <v>118</v>
      </c>
      <c r="X10" s="24" t="s">
        <v>119</v>
      </c>
      <c r="Y10" s="24"/>
      <c r="AA10"/>
    </row>
    <row r="11" spans="1:27" ht="39.75" customHeight="1" thickTop="1">
      <c r="A11" s="64"/>
      <c r="B11" s="883" t="s">
        <v>86</v>
      </c>
      <c r="C11" s="883"/>
      <c r="D11" s="883"/>
      <c r="E11" s="883"/>
      <c r="F11" s="883"/>
      <c r="G11" s="883"/>
      <c r="H11" s="883"/>
      <c r="I11" s="883"/>
      <c r="J11" s="883"/>
      <c r="K11" s="883"/>
      <c r="L11" s="883"/>
      <c r="M11" s="64"/>
      <c r="N11" s="64"/>
      <c r="O11" s="873"/>
      <c r="P11" s="873"/>
      <c r="Q11" s="873"/>
      <c r="R11" s="873"/>
      <c r="S11" s="873"/>
      <c r="U11" s="869" t="s">
        <v>116</v>
      </c>
      <c r="V11" s="869"/>
      <c r="W11" s="869"/>
      <c r="X11" s="869"/>
      <c r="Y11" s="870"/>
      <c r="AA11"/>
    </row>
    <row r="12" spans="1:27" ht="39.75" customHeight="1">
      <c r="A12" s="64"/>
      <c r="B12" s="861">
        <f ca="1">TODAY()</f>
        <v>41391</v>
      </c>
      <c r="C12" s="861"/>
      <c r="D12" s="861"/>
      <c r="E12" s="14"/>
      <c r="F12" s="14"/>
      <c r="G12" s="14"/>
      <c r="H12" s="14"/>
      <c r="I12" s="15"/>
      <c r="J12" s="15"/>
      <c r="M12" s="64"/>
      <c r="N12" s="64"/>
      <c r="O12" s="26" t="s">
        <v>76</v>
      </c>
      <c r="P12" s="26" t="s">
        <v>77</v>
      </c>
      <c r="Q12" s="25"/>
      <c r="R12" s="25"/>
      <c r="S12" s="25"/>
      <c r="U12" s="24" t="s">
        <v>81</v>
      </c>
      <c r="V12" s="24" t="s">
        <v>82</v>
      </c>
      <c r="W12" s="18"/>
      <c r="X12" s="18"/>
      <c r="Y12" s="18"/>
      <c r="AA12"/>
    </row>
    <row r="13" spans="1:27" ht="39.75" customHeight="1">
      <c r="A13" s="64"/>
      <c r="B13" s="14"/>
      <c r="C13" s="16"/>
      <c r="D13" s="16"/>
      <c r="E13" s="891" t="e">
        <f>#REF!</f>
        <v>#REF!</v>
      </c>
      <c r="F13" s="891"/>
      <c r="G13" s="891"/>
      <c r="H13" s="104"/>
      <c r="I13" s="890" t="e">
        <f>#REF!</f>
        <v>#REF!</v>
      </c>
      <c r="J13" s="890"/>
      <c r="K13" s="890"/>
      <c r="L13" s="7" t="s">
        <v>75</v>
      </c>
      <c r="M13" s="64"/>
      <c r="N13" s="64"/>
      <c r="AA13"/>
    </row>
    <row r="14" spans="1:27" ht="49.5" customHeight="1">
      <c r="A14" s="64"/>
      <c r="B14" s="64"/>
      <c r="C14" s="64"/>
      <c r="D14" s="64"/>
      <c r="E14" s="64"/>
      <c r="F14" s="64"/>
      <c r="G14" s="64"/>
      <c r="H14" s="64"/>
      <c r="I14" s="64"/>
      <c r="J14" s="64"/>
      <c r="K14" s="64"/>
      <c r="L14" s="64"/>
      <c r="M14" s="64"/>
      <c r="N14" s="64"/>
      <c r="AA14"/>
    </row>
    <row r="15" spans="1:27" ht="49.5" customHeight="1">
      <c r="A15" s="64"/>
      <c r="B15" s="64"/>
      <c r="C15" s="64"/>
      <c r="D15" s="64"/>
      <c r="E15" s="64"/>
      <c r="F15" s="64"/>
      <c r="G15" s="64"/>
      <c r="H15" s="64"/>
      <c r="I15" s="64"/>
      <c r="J15" s="64"/>
      <c r="K15" s="64"/>
      <c r="L15" s="64"/>
      <c r="M15" s="64"/>
      <c r="N15" s="64"/>
      <c r="O15"/>
      <c r="P15"/>
      <c r="Q15"/>
      <c r="R15"/>
      <c r="S15"/>
      <c r="AA15"/>
    </row>
    <row r="16" spans="1:27" ht="30" customHeight="1">
      <c r="A16" s="64"/>
      <c r="B16" s="64"/>
      <c r="C16" s="64"/>
      <c r="D16" s="64"/>
      <c r="E16" s="64"/>
      <c r="F16" s="64"/>
      <c r="G16" s="64"/>
      <c r="H16" s="64"/>
      <c r="I16" s="64"/>
      <c r="J16" s="64"/>
      <c r="K16" s="64"/>
      <c r="L16" s="64"/>
      <c r="M16" s="64"/>
      <c r="N16" s="64"/>
      <c r="O16"/>
      <c r="P16"/>
      <c r="Q16"/>
      <c r="R16"/>
      <c r="S16"/>
      <c r="AA16"/>
    </row>
    <row r="17" spans="1:27" ht="30" customHeight="1">
      <c r="A17" s="64"/>
      <c r="B17" s="64"/>
      <c r="C17" s="64"/>
      <c r="D17" s="64"/>
      <c r="E17" s="64"/>
      <c r="F17" s="64"/>
      <c r="G17" s="64"/>
      <c r="H17" s="64"/>
      <c r="I17" s="64"/>
      <c r="J17" s="64"/>
      <c r="K17" s="64"/>
      <c r="L17" s="64"/>
      <c r="M17" s="64"/>
      <c r="N17" s="64"/>
      <c r="AA17"/>
    </row>
    <row r="18" spans="1:27" ht="30" customHeight="1">
      <c r="A18" s="64"/>
      <c r="B18" s="64"/>
      <c r="C18" s="64"/>
      <c r="D18" s="64"/>
      <c r="E18" s="64"/>
      <c r="F18" s="64"/>
      <c r="G18" s="64"/>
      <c r="H18" s="64"/>
      <c r="I18" s="64"/>
      <c r="J18" s="64"/>
      <c r="K18" s="64"/>
      <c r="L18" s="64"/>
      <c r="M18" s="64"/>
      <c r="N18" s="64"/>
      <c r="AA18"/>
    </row>
    <row r="19" spans="1:27" ht="30" customHeight="1">
      <c r="A19" s="64"/>
      <c r="B19" s="64"/>
      <c r="C19" s="64"/>
      <c r="D19" s="64"/>
      <c r="E19" s="64"/>
      <c r="F19" s="64"/>
      <c r="G19" s="64"/>
      <c r="H19" s="64"/>
      <c r="I19" s="64"/>
      <c r="J19" s="64"/>
      <c r="K19" s="64"/>
      <c r="L19" s="64"/>
      <c r="M19" s="64"/>
      <c r="N19" s="64"/>
      <c r="AA19"/>
    </row>
    <row r="20" spans="1:27" ht="30" customHeight="1">
      <c r="A20" s="64"/>
      <c r="B20" s="64"/>
      <c r="C20" s="64"/>
      <c r="D20" s="64"/>
      <c r="E20" s="64"/>
      <c r="F20" s="64"/>
      <c r="G20" s="64"/>
      <c r="H20" s="64"/>
      <c r="I20" s="64"/>
      <c r="J20" s="64"/>
      <c r="K20" s="64"/>
      <c r="L20" s="64"/>
      <c r="M20" s="64"/>
      <c r="N20" s="64"/>
      <c r="AA20"/>
    </row>
    <row r="21" spans="1:27" ht="30" customHeight="1">
      <c r="A21" s="64"/>
      <c r="B21" s="64"/>
      <c r="C21" s="64"/>
      <c r="D21" s="64"/>
      <c r="E21" s="64"/>
      <c r="F21" s="64"/>
      <c r="G21" s="64"/>
      <c r="H21" s="64"/>
      <c r="I21" s="64"/>
      <c r="J21" s="64"/>
      <c r="K21" s="64"/>
      <c r="L21" s="64"/>
      <c r="M21" s="64"/>
      <c r="N21" s="64"/>
      <c r="AA21"/>
    </row>
    <row r="22" spans="1:27" ht="30" customHeight="1">
      <c r="A22" s="64"/>
      <c r="B22" s="64"/>
      <c r="C22" s="64"/>
      <c r="D22" s="64"/>
      <c r="E22" s="64"/>
      <c r="F22" s="64"/>
      <c r="G22" s="64"/>
      <c r="H22" s="64"/>
      <c r="I22" s="64"/>
      <c r="J22" s="64"/>
      <c r="K22" s="64"/>
      <c r="L22" s="64"/>
      <c r="M22" s="64"/>
      <c r="N22" s="64"/>
      <c r="AA22"/>
    </row>
    <row r="23" spans="1:27" ht="30" customHeight="1">
      <c r="A23" s="64"/>
      <c r="B23" s="64"/>
      <c r="C23" s="64"/>
      <c r="D23" s="64"/>
      <c r="E23" s="64"/>
      <c r="F23" s="64"/>
      <c r="G23" s="64"/>
      <c r="H23" s="64"/>
      <c r="I23" s="64"/>
      <c r="J23" s="64"/>
      <c r="K23" s="64"/>
      <c r="L23" s="64"/>
      <c r="M23" s="64"/>
      <c r="N23" s="64"/>
      <c r="AA23"/>
    </row>
    <row r="24" spans="1:27" ht="30" customHeight="1">
      <c r="A24" s="64"/>
      <c r="B24" s="64"/>
      <c r="C24" s="64"/>
      <c r="D24" s="64"/>
      <c r="E24" s="64"/>
      <c r="F24" s="64"/>
      <c r="G24" s="64"/>
      <c r="H24" s="64"/>
      <c r="I24" s="64"/>
      <c r="J24" s="64"/>
      <c r="K24" s="64"/>
      <c r="L24" s="64"/>
      <c r="M24" s="64"/>
      <c r="N24" s="64"/>
      <c r="AA24"/>
    </row>
    <row r="25" spans="1:27" ht="30" customHeight="1">
      <c r="A25" s="64"/>
      <c r="B25" s="64"/>
      <c r="C25" s="64"/>
      <c r="D25" s="64"/>
      <c r="E25" s="64"/>
      <c r="F25" s="64"/>
      <c r="G25" s="64"/>
      <c r="H25" s="64"/>
      <c r="I25" s="64"/>
      <c r="J25" s="64"/>
      <c r="K25" s="64"/>
      <c r="L25" s="64"/>
      <c r="M25" s="64"/>
      <c r="N25" s="64"/>
      <c r="AA25"/>
    </row>
    <row r="26" ht="13.5" customHeight="1">
      <c r="AA26"/>
    </row>
    <row r="27" ht="13.5" customHeight="1">
      <c r="AA27"/>
    </row>
    <row r="28" ht="13.5" customHeight="1">
      <c r="AA28"/>
    </row>
    <row r="29" ht="13.5" customHeight="1">
      <c r="AA29"/>
    </row>
    <row r="30" ht="13.5" customHeight="1">
      <c r="AA30"/>
    </row>
    <row r="31" ht="13.5" customHeight="1">
      <c r="AA31"/>
    </row>
    <row r="32" ht="13.5" customHeight="1">
      <c r="AA32"/>
    </row>
    <row r="33" ht="13.5" customHeight="1">
      <c r="AA33"/>
    </row>
    <row r="34" ht="14.25" customHeight="1">
      <c r="AA34"/>
    </row>
  </sheetData>
  <sheetProtection/>
  <mergeCells count="17">
    <mergeCell ref="A6:A7"/>
    <mergeCell ref="D4:G5"/>
    <mergeCell ref="I13:K13"/>
    <mergeCell ref="E13:G13"/>
    <mergeCell ref="B12:D12"/>
    <mergeCell ref="B6:C6"/>
    <mergeCell ref="D6:L6"/>
    <mergeCell ref="B4:C5"/>
    <mergeCell ref="U11:Y11"/>
    <mergeCell ref="O11:S11"/>
    <mergeCell ref="B11:L11"/>
    <mergeCell ref="B2:L2"/>
    <mergeCell ref="B3:L3"/>
    <mergeCell ref="K4:L4"/>
    <mergeCell ref="K5:L5"/>
    <mergeCell ref="I4:J4"/>
    <mergeCell ref="I5:J5"/>
  </mergeCells>
  <dataValidations count="5">
    <dataValidation type="list" showInputMessage="1" showErrorMessage="1" sqref="B8:B10">
      <formula1>$N$8:$AE$8</formula1>
    </dataValidation>
    <dataValidation type="list" showInputMessage="1" showErrorMessage="1" sqref="D8:D10">
      <formula1>$O$10:$S$10</formula1>
    </dataValidation>
    <dataValidation type="list" allowBlank="1" showInputMessage="1" showErrorMessage="1" sqref="I5:J5">
      <formula1>$U$10:$X$10</formula1>
    </dataValidation>
    <dataValidation type="list" allowBlank="1" showInputMessage="1" showErrorMessage="1" sqref="H5">
      <formula1>$O$12:$P$12</formula1>
    </dataValidation>
    <dataValidation type="list" allowBlank="1" showInputMessage="1" showErrorMessage="1" sqref="K5:L5">
      <formula1>$U$12:$V$12</formula1>
    </dataValidation>
  </dataValidations>
  <hyperlinks>
    <hyperlink ref="A1" location="目次!A1" display="トップページに戻る"/>
  </hyperlinks>
  <printOptions horizontalCentered="1" verticalCentered="1"/>
  <pageMargins left="0.5905511811023623" right="0.5905511811023623" top="0.3937007874015748" bottom="0.3937007874015748" header="0.5118110236220472" footer="0.35433070866141736"/>
  <pageSetup fitToHeight="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codeName="Sheet29">
    <tabColor theme="4" tint="-0.24997000396251678"/>
    <pageSetUpPr fitToPage="1"/>
  </sheetPr>
  <dimension ref="A1:BB71"/>
  <sheetViews>
    <sheetView showGridLines="0" showRowColHeaders="0" showZeros="0" showOutlineSymbols="0" zoomScalePageLayoutView="0" workbookViewId="0" topLeftCell="A13">
      <selection activeCell="U20" sqref="U20:Y20"/>
    </sheetView>
  </sheetViews>
  <sheetFormatPr defaultColWidth="9.00390625" defaultRowHeight="13.5"/>
  <cols>
    <col min="1" max="1" width="10.625" style="1" customWidth="1"/>
    <col min="2" max="2" width="4.625" style="1" customWidth="1"/>
    <col min="3" max="6" width="4.625" style="3" customWidth="1"/>
    <col min="7" max="9" width="4.625" style="1" customWidth="1"/>
    <col min="10" max="17" width="4.625" style="2" customWidth="1"/>
    <col min="18" max="24" width="4.625" style="5" customWidth="1"/>
    <col min="25" max="25" width="4.625" style="1" customWidth="1"/>
    <col min="26" max="26" width="7.625" style="1" customWidth="1"/>
    <col min="27" max="27" width="30.625" style="1" customWidth="1"/>
    <col min="28" max="30" width="9.00390625" style="1" customWidth="1"/>
    <col min="31" max="31" width="68.375" style="1" customWidth="1"/>
    <col min="32" max="16384" width="9.00390625" style="1" customWidth="1"/>
  </cols>
  <sheetData>
    <row r="1" spans="1:35" s="39" customFormat="1" ht="30" customHeight="1">
      <c r="A1" s="995" t="s">
        <v>135</v>
      </c>
      <c r="B1" s="302"/>
      <c r="C1" s="303"/>
      <c r="D1" s="303"/>
      <c r="E1" s="303"/>
      <c r="F1" s="303"/>
      <c r="G1" s="302"/>
      <c r="H1" s="302"/>
      <c r="I1" s="302"/>
      <c r="J1" s="302"/>
      <c r="K1" s="302"/>
      <c r="L1" s="302"/>
      <c r="M1" s="302"/>
      <c r="N1" s="302"/>
      <c r="O1" s="302"/>
      <c r="P1" s="302"/>
      <c r="Q1" s="302"/>
      <c r="R1" s="304"/>
      <c r="S1" s="931">
        <f>IF($J$22&lt;&gt;0,'選手データ'!$AD$6,"")</f>
      </c>
      <c r="T1" s="931"/>
      <c r="U1" s="444" t="s">
        <v>904</v>
      </c>
      <c r="V1" s="535">
        <f>IF($J$22&lt;&gt;0,'選手データ'!$AD$16,"")</f>
      </c>
      <c r="W1" s="444" t="s">
        <v>960</v>
      </c>
      <c r="X1" s="535">
        <f>IF($J$22&lt;&gt;0,'選手データ'!$AD$18,"")</f>
      </c>
      <c r="Y1" s="444" t="s">
        <v>905</v>
      </c>
      <c r="Z1" s="388"/>
      <c r="AA1" s="379"/>
      <c r="AB1" s="379"/>
      <c r="AC1" s="379"/>
      <c r="AD1" s="379"/>
      <c r="AE1" s="611"/>
      <c r="AF1" s="611"/>
      <c r="AG1" s="611"/>
      <c r="AH1" s="611"/>
      <c r="AI1" s="611"/>
    </row>
    <row r="2" spans="1:35" s="39" customFormat="1" ht="19.5" customHeight="1">
      <c r="A2" s="995"/>
      <c r="B2" s="996" t="str">
        <f>トップページ!$B$15</f>
        <v>   </v>
      </c>
      <c r="C2" s="997"/>
      <c r="D2" s="997"/>
      <c r="E2" s="997"/>
      <c r="F2" s="997"/>
      <c r="G2" s="997"/>
      <c r="H2" s="997"/>
      <c r="I2" s="997"/>
      <c r="J2" s="997"/>
      <c r="K2" s="302"/>
      <c r="L2" s="302"/>
      <c r="M2" s="302"/>
      <c r="N2" s="302"/>
      <c r="O2" s="302"/>
      <c r="P2" s="302"/>
      <c r="Q2" s="302"/>
      <c r="R2" s="304"/>
      <c r="S2" s="304"/>
      <c r="T2" s="304"/>
      <c r="U2" s="304"/>
      <c r="V2" s="304"/>
      <c r="W2" s="304"/>
      <c r="X2" s="304"/>
      <c r="Y2" s="302"/>
      <c r="Z2" s="388"/>
      <c r="AA2" s="379"/>
      <c r="AB2" s="379"/>
      <c r="AC2" s="379"/>
      <c r="AD2" s="379"/>
      <c r="AE2" s="611"/>
      <c r="AF2" s="611"/>
      <c r="AG2" s="611"/>
      <c r="AH2" s="611"/>
      <c r="AI2" s="611"/>
    </row>
    <row r="3" spans="1:35" s="39" customFormat="1" ht="19.5" customHeight="1">
      <c r="A3" s="995"/>
      <c r="C3" s="989" t="e">
        <f>トップページ!$B$17</f>
        <v>#N/A</v>
      </c>
      <c r="D3" s="989"/>
      <c r="E3" s="989"/>
      <c r="F3" s="989" t="e">
        <f>トップページ!$E$17</f>
        <v>#N/A</v>
      </c>
      <c r="G3" s="989"/>
      <c r="H3" s="989"/>
      <c r="I3" s="989"/>
      <c r="J3" s="538"/>
      <c r="K3" s="302"/>
      <c r="L3" s="302"/>
      <c r="M3" s="302"/>
      <c r="N3" s="302"/>
      <c r="O3" s="302"/>
      <c r="P3" s="302"/>
      <c r="Q3" s="302"/>
      <c r="R3" s="304"/>
      <c r="S3" s="304"/>
      <c r="T3" s="304"/>
      <c r="U3" s="304"/>
      <c r="V3" s="304"/>
      <c r="W3" s="304"/>
      <c r="X3" s="304"/>
      <c r="Y3" s="302"/>
      <c r="Z3" s="388"/>
      <c r="AA3" s="379"/>
      <c r="AB3" s="379"/>
      <c r="AC3" s="379"/>
      <c r="AD3" s="379"/>
      <c r="AE3" s="611"/>
      <c r="AF3" s="611"/>
      <c r="AG3" s="611"/>
      <c r="AH3" s="611"/>
      <c r="AI3" s="611"/>
    </row>
    <row r="4" spans="1:35" s="39" customFormat="1" ht="19.5" customHeight="1">
      <c r="A4" s="995"/>
      <c r="B4" s="924" t="s">
        <v>875</v>
      </c>
      <c r="C4" s="924"/>
      <c r="D4" s="924"/>
      <c r="E4" s="924"/>
      <c r="F4" s="924"/>
      <c r="G4" s="924"/>
      <c r="H4" s="924"/>
      <c r="I4" s="924"/>
      <c r="J4" s="924"/>
      <c r="K4" s="302"/>
      <c r="L4" s="302"/>
      <c r="M4" s="302"/>
      <c r="N4" s="302"/>
      <c r="O4" s="302"/>
      <c r="P4" s="302"/>
      <c r="Q4" s="302"/>
      <c r="R4" s="304"/>
      <c r="S4" s="304"/>
      <c r="T4" s="304"/>
      <c r="U4" s="304"/>
      <c r="V4" s="304"/>
      <c r="W4" s="304"/>
      <c r="X4" s="304"/>
      <c r="Y4" s="302"/>
      <c r="Z4" s="388"/>
      <c r="AA4" s="379"/>
      <c r="AB4" s="379"/>
      <c r="AC4" s="379"/>
      <c r="AD4" s="379"/>
      <c r="AE4" s="611"/>
      <c r="AF4" s="611"/>
      <c r="AG4" s="611"/>
      <c r="AH4" s="611"/>
      <c r="AI4" s="611"/>
    </row>
    <row r="5" spans="1:35" s="39" customFormat="1" ht="19.5" customHeight="1">
      <c r="A5" s="995"/>
      <c r="B5" s="375"/>
      <c r="C5" s="375"/>
      <c r="D5" s="375"/>
      <c r="E5" s="376"/>
      <c r="F5" s="376"/>
      <c r="G5" s="376"/>
      <c r="H5" s="376"/>
      <c r="I5" s="376"/>
      <c r="J5" s="370"/>
      <c r="K5" s="302"/>
      <c r="L5" s="302"/>
      <c r="M5" s="302"/>
      <c r="N5" s="302"/>
      <c r="O5" s="302"/>
      <c r="P5" s="302"/>
      <c r="Q5" s="302"/>
      <c r="R5" s="304"/>
      <c r="S5" s="304"/>
      <c r="T5" s="304"/>
      <c r="U5" s="304"/>
      <c r="V5" s="304"/>
      <c r="W5" s="304"/>
      <c r="X5" s="304"/>
      <c r="Y5" s="302"/>
      <c r="Z5" s="388"/>
      <c r="AA5" s="379"/>
      <c r="AB5" s="379"/>
      <c r="AC5" s="379"/>
      <c r="AD5" s="379"/>
      <c r="AE5" s="611"/>
      <c r="AF5" s="611"/>
      <c r="AG5" s="611"/>
      <c r="AH5" s="611"/>
      <c r="AI5" s="611"/>
    </row>
    <row r="6" spans="1:35" s="35" customFormat="1" ht="30" customHeight="1">
      <c r="A6" s="995"/>
      <c r="B6" s="923"/>
      <c r="C6" s="923"/>
      <c r="D6" s="923"/>
      <c r="E6" s="923"/>
      <c r="F6" s="923"/>
      <c r="G6" s="923"/>
      <c r="H6" s="923"/>
      <c r="I6" s="305"/>
      <c r="J6" s="305"/>
      <c r="K6" s="305"/>
      <c r="L6" s="305"/>
      <c r="M6" s="305"/>
      <c r="N6" s="910" t="s">
        <v>873</v>
      </c>
      <c r="O6" s="915"/>
      <c r="P6" s="915"/>
      <c r="Q6" s="915"/>
      <c r="R6" s="915"/>
      <c r="S6" s="919">
        <f>IF(トップページ!$S$9&lt;&gt;0,トップページ!$S$9,"")</f>
      </c>
      <c r="T6" s="919"/>
      <c r="U6" s="919"/>
      <c r="V6" s="919"/>
      <c r="W6" s="919"/>
      <c r="X6" s="919"/>
      <c r="Y6" s="920"/>
      <c r="Z6" s="388"/>
      <c r="AA6" s="379"/>
      <c r="AB6" s="379"/>
      <c r="AC6" s="379"/>
      <c r="AD6" s="379"/>
      <c r="AE6" s="612"/>
      <c r="AF6" s="612"/>
      <c r="AG6" s="612"/>
      <c r="AH6" s="612"/>
      <c r="AI6" s="612"/>
    </row>
    <row r="7" spans="1:35" s="35" customFormat="1" ht="30" customHeight="1">
      <c r="A7" s="995"/>
      <c r="B7" s="305"/>
      <c r="C7" s="306"/>
      <c r="D7" s="306"/>
      <c r="E7" s="306"/>
      <c r="F7" s="306"/>
      <c r="G7" s="305"/>
      <c r="H7" s="305"/>
      <c r="I7" s="305"/>
      <c r="J7" s="305"/>
      <c r="K7" s="305"/>
      <c r="L7" s="305"/>
      <c r="M7" s="305"/>
      <c r="N7" s="912"/>
      <c r="O7" s="913"/>
      <c r="P7" s="913"/>
      <c r="Q7" s="913"/>
      <c r="R7" s="913"/>
      <c r="S7" s="921"/>
      <c r="T7" s="921"/>
      <c r="U7" s="921"/>
      <c r="V7" s="921"/>
      <c r="W7" s="921"/>
      <c r="X7" s="921"/>
      <c r="Y7" s="922"/>
      <c r="Z7" s="388"/>
      <c r="AA7" s="379"/>
      <c r="AB7" s="379"/>
      <c r="AC7" s="379"/>
      <c r="AD7" s="379"/>
      <c r="AE7" s="612"/>
      <c r="AF7" s="612"/>
      <c r="AG7" s="612"/>
      <c r="AH7" s="612"/>
      <c r="AI7" s="612"/>
    </row>
    <row r="8" spans="1:35" s="35" customFormat="1" ht="19.5" customHeight="1">
      <c r="A8" s="995"/>
      <c r="B8" s="305"/>
      <c r="C8" s="306"/>
      <c r="D8" s="306"/>
      <c r="E8" s="306"/>
      <c r="F8" s="306"/>
      <c r="G8" s="305"/>
      <c r="H8" s="305"/>
      <c r="I8" s="305"/>
      <c r="J8" s="305"/>
      <c r="K8" s="305"/>
      <c r="L8" s="305"/>
      <c r="M8" s="305"/>
      <c r="N8" s="910" t="s">
        <v>935</v>
      </c>
      <c r="O8" s="911"/>
      <c r="P8" s="914" t="s">
        <v>933</v>
      </c>
      <c r="Q8" s="915"/>
      <c r="R8" s="915"/>
      <c r="S8" s="915" t="s">
        <v>934</v>
      </c>
      <c r="T8" s="915"/>
      <c r="U8" s="915"/>
      <c r="V8" s="915"/>
      <c r="W8" s="915"/>
      <c r="X8" s="915"/>
      <c r="Y8" s="925"/>
      <c r="Z8" s="388"/>
      <c r="AA8" s="379"/>
      <c r="AB8" s="379"/>
      <c r="AC8" s="379"/>
      <c r="AD8" s="379"/>
      <c r="AE8" s="612"/>
      <c r="AF8" s="612"/>
      <c r="AG8" s="612"/>
      <c r="AH8" s="612"/>
      <c r="AI8" s="612"/>
    </row>
    <row r="9" spans="1:35" s="35" customFormat="1" ht="79.5" customHeight="1">
      <c r="A9" s="377"/>
      <c r="B9" s="305"/>
      <c r="C9" s="306"/>
      <c r="D9" s="306"/>
      <c r="E9" s="306"/>
      <c r="F9" s="306"/>
      <c r="G9" s="305"/>
      <c r="H9" s="305"/>
      <c r="I9" s="305"/>
      <c r="J9" s="305"/>
      <c r="K9" s="305"/>
      <c r="L9" s="305"/>
      <c r="M9" s="305"/>
      <c r="N9" s="912"/>
      <c r="O9" s="913"/>
      <c r="P9" s="906">
        <f>トップページ!$T$18</f>
        <v>0</v>
      </c>
      <c r="Q9" s="906"/>
      <c r="R9" s="906"/>
      <c r="S9" s="904">
        <f>トップページ!$W$18</f>
        <v>0</v>
      </c>
      <c r="T9" s="905"/>
      <c r="U9" s="905"/>
      <c r="V9" s="905"/>
      <c r="W9" s="905"/>
      <c r="X9" s="929" t="s">
        <v>936</v>
      </c>
      <c r="Y9" s="930"/>
      <c r="Z9" s="388"/>
      <c r="AA9" s="379"/>
      <c r="AB9" s="379"/>
      <c r="AC9" s="379"/>
      <c r="AD9" s="379"/>
      <c r="AE9" s="612"/>
      <c r="AF9" s="612"/>
      <c r="AG9" s="612"/>
      <c r="AH9" s="612"/>
      <c r="AI9" s="612"/>
    </row>
    <row r="10" spans="1:35" s="33" customFormat="1" ht="30" customHeight="1">
      <c r="A10" s="378"/>
      <c r="B10" s="307"/>
      <c r="C10" s="308"/>
      <c r="D10" s="308"/>
      <c r="E10" s="308"/>
      <c r="F10" s="308"/>
      <c r="G10" s="307"/>
      <c r="H10" s="307"/>
      <c r="I10" s="307"/>
      <c r="J10" s="307"/>
      <c r="K10" s="307"/>
      <c r="L10" s="307"/>
      <c r="M10" s="307"/>
      <c r="N10"/>
      <c r="O10"/>
      <c r="P10"/>
      <c r="Q10"/>
      <c r="R10"/>
      <c r="S10"/>
      <c r="T10"/>
      <c r="U10"/>
      <c r="V10"/>
      <c r="W10"/>
      <c r="X10"/>
      <c r="Y10"/>
      <c r="Z10" s="388"/>
      <c r="AA10" s="379"/>
      <c r="AB10" s="379"/>
      <c r="AC10" s="379"/>
      <c r="AD10" s="379"/>
      <c r="AE10" s="613"/>
      <c r="AF10" s="613"/>
      <c r="AG10" s="613"/>
      <c r="AH10" s="613"/>
      <c r="AI10" s="613"/>
    </row>
    <row r="11" spans="1:42" ht="39.75" customHeight="1">
      <c r="A11" s="379"/>
      <c r="B11" s="932" t="str">
        <f>トップページ!$B$15</f>
        <v>   </v>
      </c>
      <c r="C11" s="932"/>
      <c r="D11" s="932"/>
      <c r="E11" s="932"/>
      <c r="F11" s="932"/>
      <c r="G11" s="932"/>
      <c r="H11" s="932"/>
      <c r="I11" s="932"/>
      <c r="J11" s="932"/>
      <c r="K11" s="932"/>
      <c r="L11" s="932"/>
      <c r="M11" s="932"/>
      <c r="N11" s="932"/>
      <c r="O11" s="932"/>
      <c r="P11" s="932"/>
      <c r="Q11" s="932"/>
      <c r="R11" s="932"/>
      <c r="S11" s="932"/>
      <c r="T11" s="932"/>
      <c r="U11" s="932"/>
      <c r="V11" s="932"/>
      <c r="W11" s="932"/>
      <c r="X11" s="932"/>
      <c r="Y11" s="932"/>
      <c r="Z11" s="379"/>
      <c r="AA11" s="379"/>
      <c r="AB11" s="379"/>
      <c r="AC11" s="379"/>
      <c r="AD11" s="379"/>
      <c r="AE11" s="614"/>
      <c r="AF11" s="614"/>
      <c r="AG11" s="614"/>
      <c r="AH11" s="614"/>
      <c r="AI11" s="614"/>
      <c r="AJ11" s="20"/>
      <c r="AK11" s="20"/>
      <c r="AL11" s="20"/>
      <c r="AM11" s="20"/>
      <c r="AN11" s="20"/>
      <c r="AO11" s="20"/>
      <c r="AP11" s="20"/>
    </row>
    <row r="12" spans="1:42" ht="39.75" customHeight="1">
      <c r="A12" s="379"/>
      <c r="C12" s="500"/>
      <c r="D12" s="500"/>
      <c r="E12" s="500"/>
      <c r="F12" s="500"/>
      <c r="G12" s="500"/>
      <c r="H12" s="917" t="e">
        <f>トップページ!$B$17</f>
        <v>#N/A</v>
      </c>
      <c r="I12" s="917"/>
      <c r="J12" s="917"/>
      <c r="K12" s="917"/>
      <c r="L12" s="917"/>
      <c r="M12" s="917"/>
      <c r="N12" s="916" t="e">
        <f>トップページ!$E$17</f>
        <v>#N/A</v>
      </c>
      <c r="O12" s="916"/>
      <c r="P12" s="916"/>
      <c r="Q12" s="916"/>
      <c r="R12" s="916"/>
      <c r="S12" s="916"/>
      <c r="T12" s="916"/>
      <c r="U12" s="500"/>
      <c r="V12" s="500"/>
      <c r="W12" s="500"/>
      <c r="X12" s="500"/>
      <c r="Y12" s="500"/>
      <c r="Z12" s="379"/>
      <c r="AA12" s="379"/>
      <c r="AB12" s="379"/>
      <c r="AC12" s="379"/>
      <c r="AD12" s="379"/>
      <c r="AE12" s="614"/>
      <c r="AF12" s="614"/>
      <c r="AG12" s="614"/>
      <c r="AH12" s="614"/>
      <c r="AI12" s="614"/>
      <c r="AJ12" s="20"/>
      <c r="AK12" s="20"/>
      <c r="AL12" s="20"/>
      <c r="AM12" s="20"/>
      <c r="AN12" s="20"/>
      <c r="AO12" s="20"/>
      <c r="AP12" s="20"/>
    </row>
    <row r="13" spans="1:35" ht="60" customHeight="1">
      <c r="A13" s="379"/>
      <c r="B13" s="907" t="s">
        <v>939</v>
      </c>
      <c r="C13" s="907"/>
      <c r="D13" s="907"/>
      <c r="E13" s="907"/>
      <c r="F13" s="907"/>
      <c r="G13" s="907"/>
      <c r="H13" s="907"/>
      <c r="I13" s="907"/>
      <c r="J13" s="907"/>
      <c r="K13" s="907"/>
      <c r="L13" s="907"/>
      <c r="M13" s="907"/>
      <c r="N13" s="907"/>
      <c r="O13" s="907"/>
      <c r="P13" s="907"/>
      <c r="Q13" s="907"/>
      <c r="R13" s="907"/>
      <c r="S13" s="907"/>
      <c r="T13" s="907"/>
      <c r="U13" s="907"/>
      <c r="V13" s="907"/>
      <c r="W13" s="907"/>
      <c r="X13" s="907"/>
      <c r="Y13" s="907"/>
      <c r="Z13" s="379"/>
      <c r="AA13" s="379"/>
      <c r="AB13" s="379"/>
      <c r="AC13" s="379"/>
      <c r="AD13" s="379"/>
      <c r="AE13" s="506"/>
      <c r="AF13" s="506"/>
      <c r="AG13" s="506"/>
      <c r="AH13" s="506"/>
      <c r="AI13" s="506"/>
    </row>
    <row r="14" spans="1:35" ht="30.75">
      <c r="A14" s="379"/>
      <c r="B14" s="909" t="s">
        <v>940</v>
      </c>
      <c r="C14" s="909"/>
      <c r="D14" s="909"/>
      <c r="E14" s="909"/>
      <c r="F14" s="909"/>
      <c r="G14" s="909"/>
      <c r="H14" s="909"/>
      <c r="I14" s="909"/>
      <c r="J14" s="909"/>
      <c r="K14" s="909"/>
      <c r="L14" s="909"/>
      <c r="M14" s="909"/>
      <c r="N14" s="909"/>
      <c r="O14" s="909"/>
      <c r="P14" s="909"/>
      <c r="Q14" s="909"/>
      <c r="R14" s="909"/>
      <c r="S14" s="909"/>
      <c r="T14" s="909"/>
      <c r="U14" s="909"/>
      <c r="V14" s="909"/>
      <c r="W14" s="909"/>
      <c r="X14" s="909"/>
      <c r="Y14" s="909"/>
      <c r="Z14" s="379"/>
      <c r="AA14" s="506"/>
      <c r="AB14" s="379"/>
      <c r="AC14" s="379"/>
      <c r="AD14" s="379"/>
      <c r="AE14" s="506"/>
      <c r="AF14" s="506"/>
      <c r="AG14" s="506"/>
      <c r="AH14" s="506"/>
      <c r="AI14" s="506"/>
    </row>
    <row r="15" spans="1:54" ht="60.75" customHeight="1">
      <c r="A15" s="379"/>
      <c r="B15" s="469"/>
      <c r="C15" s="469"/>
      <c r="D15" s="469"/>
      <c r="E15" s="469"/>
      <c r="F15" s="469"/>
      <c r="G15" s="469"/>
      <c r="H15" s="469"/>
      <c r="I15" s="469"/>
      <c r="J15" s="928" t="s">
        <v>941</v>
      </c>
      <c r="K15" s="928"/>
      <c r="L15" s="928"/>
      <c r="M15" s="928"/>
      <c r="N15" s="928"/>
      <c r="O15" s="928"/>
      <c r="P15" s="928"/>
      <c r="Q15" s="928"/>
      <c r="R15" s="469"/>
      <c r="S15" s="469"/>
      <c r="T15" s="469"/>
      <c r="U15" s="469"/>
      <c r="V15" s="469"/>
      <c r="W15" s="469"/>
      <c r="X15" s="469"/>
      <c r="Y15" s="469"/>
      <c r="Z15" s="379"/>
      <c r="AA15" s="536" t="b">
        <v>1</v>
      </c>
      <c r="AB15" s="379"/>
      <c r="AC15" s="379"/>
      <c r="AD15" s="379"/>
      <c r="AE15" s="615" t="s">
        <v>938</v>
      </c>
      <c r="AF15" s="616"/>
      <c r="AG15" s="616"/>
      <c r="AH15" s="616"/>
      <c r="AI15" s="616"/>
      <c r="AJ15" s="505"/>
      <c r="AK15" s="505"/>
      <c r="AL15" s="505"/>
      <c r="AM15" s="505"/>
      <c r="AN15" s="505"/>
      <c r="AO15" s="505"/>
      <c r="AP15" s="505"/>
      <c r="AQ15" s="505"/>
      <c r="AR15" s="505"/>
      <c r="AS15" s="505"/>
      <c r="AT15" s="505"/>
      <c r="AU15" s="505"/>
      <c r="AV15" s="505"/>
      <c r="AW15" s="505"/>
      <c r="AX15" s="505"/>
      <c r="AY15" s="505"/>
      <c r="AZ15" s="505"/>
      <c r="BA15" s="505"/>
      <c r="BB15" s="505"/>
    </row>
    <row r="16" spans="1:35" s="38" customFormat="1" ht="39.75" customHeight="1" thickBot="1">
      <c r="A16" s="380"/>
      <c r="B16" s="908" t="str">
        <f>IF(AA15=TRUE,AE15,IF(AA16=TRUE,AE16,""))</f>
        <v>本書をもって、標記大会へ参加を申請いたします。</v>
      </c>
      <c r="C16" s="908"/>
      <c r="D16" s="908"/>
      <c r="E16" s="908"/>
      <c r="F16" s="908"/>
      <c r="G16" s="908"/>
      <c r="H16" s="908"/>
      <c r="I16" s="908"/>
      <c r="J16" s="908"/>
      <c r="K16" s="908"/>
      <c r="L16" s="908"/>
      <c r="M16" s="908"/>
      <c r="N16" s="908"/>
      <c r="O16" s="908"/>
      <c r="P16" s="908"/>
      <c r="Q16" s="908"/>
      <c r="R16" s="908"/>
      <c r="S16" s="908"/>
      <c r="T16" s="908"/>
      <c r="U16" s="908"/>
      <c r="V16" s="908"/>
      <c r="W16" s="908"/>
      <c r="X16" s="908"/>
      <c r="Y16" s="908"/>
      <c r="Z16" s="380"/>
      <c r="AA16" s="537" t="b">
        <v>0</v>
      </c>
      <c r="AB16" s="379"/>
      <c r="AC16" s="379"/>
      <c r="AD16" s="379"/>
      <c r="AE16" s="615" t="s">
        <v>942</v>
      </c>
      <c r="AF16" s="617"/>
      <c r="AG16" s="617"/>
      <c r="AH16" s="617"/>
      <c r="AI16" s="617"/>
    </row>
    <row r="17" spans="1:35" s="36" customFormat="1" ht="39.75" customHeight="1">
      <c r="A17" s="381"/>
      <c r="B17" s="940" t="s">
        <v>131</v>
      </c>
      <c r="C17" s="941"/>
      <c r="D17" s="946" t="s">
        <v>134</v>
      </c>
      <c r="E17" s="947"/>
      <c r="F17" s="948"/>
      <c r="G17" s="927" t="s">
        <v>599</v>
      </c>
      <c r="H17" s="927"/>
      <c r="I17" s="927"/>
      <c r="J17" s="991">
        <f>IF(トップページ!$S$9&lt;&gt;0,トップページ!$S$9,"")</f>
      </c>
      <c r="K17" s="992"/>
      <c r="L17" s="992"/>
      <c r="M17" s="992"/>
      <c r="N17" s="992"/>
      <c r="O17" s="992"/>
      <c r="P17" s="992"/>
      <c r="Q17" s="992"/>
      <c r="R17" s="927" t="s">
        <v>1102</v>
      </c>
      <c r="S17" s="927"/>
      <c r="T17" s="927"/>
      <c r="U17" s="901">
        <f>IF(トップページ!$S$10&lt;&gt;0,トップページ!$S$10,"")</f>
      </c>
      <c r="V17" s="902"/>
      <c r="W17" s="902"/>
      <c r="X17" s="902"/>
      <c r="Y17" s="903"/>
      <c r="Z17" s="381"/>
      <c r="AA17" s="506"/>
      <c r="AB17" s="379"/>
      <c r="AC17" s="379"/>
      <c r="AD17" s="379"/>
      <c r="AE17" s="618"/>
      <c r="AF17" s="618"/>
      <c r="AG17" s="618"/>
      <c r="AH17" s="618"/>
      <c r="AI17" s="618"/>
    </row>
    <row r="18" spans="1:35" s="36" customFormat="1" ht="39.75" customHeight="1">
      <c r="A18" s="381"/>
      <c r="B18" s="942"/>
      <c r="C18" s="943"/>
      <c r="D18" s="949"/>
      <c r="E18" s="950"/>
      <c r="F18" s="951"/>
      <c r="G18" s="926" t="s">
        <v>66</v>
      </c>
      <c r="H18" s="926"/>
      <c r="I18" s="926"/>
      <c r="J18" s="310" t="s">
        <v>126</v>
      </c>
      <c r="K18" s="936">
        <f>IF(トップページ!$S$13&lt;&gt;0,トップページ!$S$13,"")</f>
      </c>
      <c r="L18" s="937"/>
      <c r="M18" s="938"/>
      <c r="N18" s="933" t="s">
        <v>754</v>
      </c>
      <c r="O18" s="939"/>
      <c r="P18" s="933">
        <f>IF(トップページ!$S$14&lt;&gt;0,トップページ!$S$14,"")</f>
      </c>
      <c r="Q18" s="934"/>
      <c r="R18" s="934"/>
      <c r="S18" s="934"/>
      <c r="T18" s="934"/>
      <c r="U18" s="934"/>
      <c r="V18" s="934"/>
      <c r="W18" s="934"/>
      <c r="X18" s="934"/>
      <c r="Y18" s="935"/>
      <c r="Z18" s="381"/>
      <c r="AA18" s="379"/>
      <c r="AB18" s="379"/>
      <c r="AC18" s="379"/>
      <c r="AD18" s="379"/>
      <c r="AE18" s="618"/>
      <c r="AF18" s="618"/>
      <c r="AG18" s="618"/>
      <c r="AH18" s="618"/>
      <c r="AI18" s="618"/>
    </row>
    <row r="19" spans="1:35" s="36" customFormat="1" ht="39.75" customHeight="1">
      <c r="A19" s="381"/>
      <c r="B19" s="942"/>
      <c r="C19" s="943"/>
      <c r="D19" s="949"/>
      <c r="E19" s="950"/>
      <c r="F19" s="951"/>
      <c r="G19" s="926" t="s">
        <v>129</v>
      </c>
      <c r="H19" s="926"/>
      <c r="I19" s="926"/>
      <c r="J19" s="310" t="s">
        <v>127</v>
      </c>
      <c r="K19" s="901">
        <f>IF(トップページ!$S$15&lt;&gt;0,トップページ!$S$15,"")</f>
      </c>
      <c r="L19" s="902"/>
      <c r="M19" s="902"/>
      <c r="N19" s="902"/>
      <c r="O19" s="902"/>
      <c r="P19" s="902"/>
      <c r="Q19" s="918"/>
      <c r="R19" s="310" t="s">
        <v>128</v>
      </c>
      <c r="S19" s="901">
        <f>IF(トップページ!$S$16&lt;&gt;0,トップページ!$S$16,"")</f>
      </c>
      <c r="T19" s="902"/>
      <c r="U19" s="902"/>
      <c r="V19" s="902"/>
      <c r="W19" s="902"/>
      <c r="X19" s="902"/>
      <c r="Y19" s="903"/>
      <c r="Z19" s="381"/>
      <c r="AA19" s="379"/>
      <c r="AB19" s="379"/>
      <c r="AC19" s="379"/>
      <c r="AD19" s="379"/>
      <c r="AE19" s="618"/>
      <c r="AF19" s="618"/>
      <c r="AG19" s="618"/>
      <c r="AH19" s="618"/>
      <c r="AI19" s="618"/>
    </row>
    <row r="20" spans="1:35" s="36" customFormat="1" ht="39.75" customHeight="1">
      <c r="A20" s="381"/>
      <c r="B20" s="942"/>
      <c r="C20" s="943"/>
      <c r="D20" s="949"/>
      <c r="E20" s="950"/>
      <c r="F20" s="951"/>
      <c r="G20" s="926" t="s">
        <v>84</v>
      </c>
      <c r="H20" s="926"/>
      <c r="I20" s="926"/>
      <c r="J20" s="955">
        <f>IF(トップページ!$S$11&lt;&gt;0,トップページ!$S$11,"")</f>
      </c>
      <c r="K20" s="956"/>
      <c r="L20" s="956"/>
      <c r="M20" s="956"/>
      <c r="N20" s="956"/>
      <c r="O20" s="956"/>
      <c r="P20" s="956"/>
      <c r="Q20" s="957"/>
      <c r="R20" s="926" t="s">
        <v>755</v>
      </c>
      <c r="S20" s="926"/>
      <c r="T20" s="926"/>
      <c r="U20" s="955">
        <f>IF(トップページ!$S$12&lt;&gt;0,トップページ!$S$12,"")</f>
      </c>
      <c r="V20" s="956"/>
      <c r="W20" s="956"/>
      <c r="X20" s="956"/>
      <c r="Y20" s="983"/>
      <c r="Z20" s="381"/>
      <c r="AA20" s="379"/>
      <c r="AB20" s="379"/>
      <c r="AC20" s="379"/>
      <c r="AD20" s="379"/>
      <c r="AE20" s="618"/>
      <c r="AF20" s="618"/>
      <c r="AG20" s="618"/>
      <c r="AH20" s="618"/>
      <c r="AI20" s="618"/>
    </row>
    <row r="21" spans="1:35" s="36" customFormat="1" ht="39.75" customHeight="1">
      <c r="A21" s="381"/>
      <c r="B21" s="944"/>
      <c r="C21" s="945"/>
      <c r="D21" s="952"/>
      <c r="E21" s="953"/>
      <c r="F21" s="954"/>
      <c r="G21" s="984" t="s">
        <v>132</v>
      </c>
      <c r="H21" s="984"/>
      <c r="I21" s="984"/>
      <c r="J21" s="985" t="s">
        <v>1147</v>
      </c>
      <c r="K21" s="986"/>
      <c r="L21" s="987"/>
      <c r="M21" s="958"/>
      <c r="N21" s="959"/>
      <c r="O21" s="311" t="s">
        <v>876</v>
      </c>
      <c r="P21" s="985" t="s">
        <v>1148</v>
      </c>
      <c r="Q21" s="986"/>
      <c r="R21" s="987"/>
      <c r="S21" s="501"/>
      <c r="T21" s="311" t="s">
        <v>876</v>
      </c>
      <c r="U21" s="985" t="s">
        <v>1149</v>
      </c>
      <c r="V21" s="986"/>
      <c r="W21" s="987"/>
      <c r="X21" s="501"/>
      <c r="Y21" s="372" t="s">
        <v>876</v>
      </c>
      <c r="Z21" s="381"/>
      <c r="AA21" s="379"/>
      <c r="AB21" s="379"/>
      <c r="AC21" s="379"/>
      <c r="AD21" s="379"/>
      <c r="AE21" s="618"/>
      <c r="AF21" s="618"/>
      <c r="AG21" s="618"/>
      <c r="AH21" s="618"/>
      <c r="AI21" s="618"/>
    </row>
    <row r="22" spans="1:35" s="36" customFormat="1" ht="39.75" customHeight="1">
      <c r="A22" s="990" t="s">
        <v>906</v>
      </c>
      <c r="B22" s="1006" t="s">
        <v>130</v>
      </c>
      <c r="C22" s="1007"/>
      <c r="D22" s="999" t="s">
        <v>864</v>
      </c>
      <c r="E22" s="1000"/>
      <c r="F22" s="1001"/>
      <c r="G22" s="1005" t="s">
        <v>865</v>
      </c>
      <c r="H22" s="1005"/>
      <c r="I22" s="1005"/>
      <c r="J22" s="969"/>
      <c r="K22" s="970"/>
      <c r="L22" s="970"/>
      <c r="M22" s="970"/>
      <c r="N22" s="970"/>
      <c r="O22" s="970"/>
      <c r="P22" s="970"/>
      <c r="Q22" s="971"/>
      <c r="R22" s="976" t="s">
        <v>1150</v>
      </c>
      <c r="S22" s="977"/>
      <c r="T22" s="978"/>
      <c r="U22" s="502"/>
      <c r="V22" s="503"/>
      <c r="W22" s="503"/>
      <c r="X22" s="503"/>
      <c r="Y22" s="504"/>
      <c r="Z22" s="381"/>
      <c r="AA22" s="379"/>
      <c r="AB22" s="379"/>
      <c r="AC22" s="379"/>
      <c r="AD22" s="379"/>
      <c r="AE22" s="975" t="s">
        <v>848</v>
      </c>
      <c r="AF22" s="975"/>
      <c r="AG22" s="975"/>
      <c r="AH22" s="975"/>
      <c r="AI22" s="975"/>
    </row>
    <row r="23" spans="1:35" s="37" customFormat="1" ht="39.75" customHeight="1">
      <c r="A23" s="990"/>
      <c r="B23" s="942"/>
      <c r="C23" s="943"/>
      <c r="D23" s="949"/>
      <c r="E23" s="950"/>
      <c r="F23" s="951"/>
      <c r="G23" s="926" t="s">
        <v>848</v>
      </c>
      <c r="H23" s="926"/>
      <c r="I23" s="926"/>
      <c r="J23" s="963"/>
      <c r="K23" s="964"/>
      <c r="L23" s="964"/>
      <c r="M23" s="964"/>
      <c r="N23" s="964"/>
      <c r="O23" s="964"/>
      <c r="P23" s="964"/>
      <c r="Q23" s="965"/>
      <c r="R23" s="972" t="s">
        <v>868</v>
      </c>
      <c r="S23" s="973"/>
      <c r="T23" s="973"/>
      <c r="U23" s="966"/>
      <c r="V23" s="967"/>
      <c r="W23" s="967"/>
      <c r="X23" s="967"/>
      <c r="Y23" s="968"/>
      <c r="Z23" s="382"/>
      <c r="AA23" s="379"/>
      <c r="AB23" s="379"/>
      <c r="AC23" s="379"/>
      <c r="AD23" s="379"/>
      <c r="AE23" s="975"/>
      <c r="AF23" s="975"/>
      <c r="AG23" s="975"/>
      <c r="AH23" s="975"/>
      <c r="AI23" s="975"/>
    </row>
    <row r="24" spans="1:35" s="37" customFormat="1" ht="39.75" customHeight="1">
      <c r="A24" s="990"/>
      <c r="B24" s="942"/>
      <c r="C24" s="943"/>
      <c r="D24" s="949"/>
      <c r="E24" s="950"/>
      <c r="F24" s="951"/>
      <c r="G24" s="926" t="s">
        <v>869</v>
      </c>
      <c r="H24" s="926"/>
      <c r="I24" s="926"/>
      <c r="J24" s="963"/>
      <c r="K24" s="964"/>
      <c r="L24" s="964"/>
      <c r="M24" s="964"/>
      <c r="N24" s="964"/>
      <c r="O24" s="964"/>
      <c r="P24" s="964"/>
      <c r="Q24" s="965"/>
      <c r="R24" s="933" t="s">
        <v>871</v>
      </c>
      <c r="S24" s="934"/>
      <c r="T24" s="939"/>
      <c r="U24" s="960"/>
      <c r="V24" s="961"/>
      <c r="W24" s="961"/>
      <c r="X24" s="961"/>
      <c r="Y24" s="962"/>
      <c r="Z24" s="382"/>
      <c r="AA24" s="379"/>
      <c r="AB24" s="379"/>
      <c r="AC24" s="379"/>
      <c r="AD24" s="379"/>
      <c r="AE24" s="626" t="s">
        <v>849</v>
      </c>
      <c r="AF24" s="626" t="s">
        <v>850</v>
      </c>
      <c r="AG24" s="626" t="s">
        <v>851</v>
      </c>
      <c r="AH24" s="626"/>
      <c r="AI24" s="626"/>
    </row>
    <row r="25" spans="1:35" s="37" customFormat="1" ht="39.75" customHeight="1">
      <c r="A25" s="990"/>
      <c r="B25" s="942"/>
      <c r="C25" s="943"/>
      <c r="D25" s="949"/>
      <c r="E25" s="950"/>
      <c r="F25" s="951"/>
      <c r="G25" s="926" t="s">
        <v>870</v>
      </c>
      <c r="H25" s="926"/>
      <c r="I25" s="926"/>
      <c r="J25" s="963"/>
      <c r="K25" s="964"/>
      <c r="L25" s="964"/>
      <c r="M25" s="964"/>
      <c r="N25" s="964"/>
      <c r="O25" s="964"/>
      <c r="P25" s="964"/>
      <c r="Q25" s="965"/>
      <c r="R25" s="933" t="s">
        <v>871</v>
      </c>
      <c r="S25" s="934"/>
      <c r="T25" s="939"/>
      <c r="U25" s="960"/>
      <c r="V25" s="961"/>
      <c r="W25" s="961"/>
      <c r="X25" s="961"/>
      <c r="Y25" s="962"/>
      <c r="Z25" s="382"/>
      <c r="AA25" s="379"/>
      <c r="AB25" s="379"/>
      <c r="AC25" s="379"/>
      <c r="AD25" s="379"/>
      <c r="AE25" s="975" t="s">
        <v>866</v>
      </c>
      <c r="AF25" s="975"/>
      <c r="AG25" s="975"/>
      <c r="AH25" s="975"/>
      <c r="AI25" s="975"/>
    </row>
    <row r="26" spans="1:38" s="37" customFormat="1" ht="39.75" customHeight="1" thickBot="1">
      <c r="A26" s="990"/>
      <c r="B26" s="1008"/>
      <c r="C26" s="1009"/>
      <c r="D26" s="1002"/>
      <c r="E26" s="1003"/>
      <c r="F26" s="1004"/>
      <c r="G26" s="988" t="s">
        <v>872</v>
      </c>
      <c r="H26" s="988"/>
      <c r="I26" s="988"/>
      <c r="J26" s="979"/>
      <c r="K26" s="980"/>
      <c r="L26" s="980"/>
      <c r="M26" s="980"/>
      <c r="N26" s="980"/>
      <c r="O26" s="980"/>
      <c r="P26" s="498" t="s">
        <v>743</v>
      </c>
      <c r="Q26" s="981"/>
      <c r="R26" s="981"/>
      <c r="S26" s="981"/>
      <c r="T26" s="981"/>
      <c r="U26" s="981"/>
      <c r="V26" s="981"/>
      <c r="W26" s="981"/>
      <c r="X26" s="981"/>
      <c r="Y26" s="982"/>
      <c r="Z26" s="382"/>
      <c r="AA26" s="379"/>
      <c r="AB26" s="379"/>
      <c r="AC26" s="379"/>
      <c r="AD26" s="379"/>
      <c r="AE26" s="975"/>
      <c r="AF26" s="975"/>
      <c r="AG26" s="975"/>
      <c r="AH26" s="975"/>
      <c r="AI26" s="975"/>
      <c r="AJ26"/>
      <c r="AK26"/>
      <c r="AL26"/>
    </row>
    <row r="27" spans="1:35" s="37" customFormat="1" ht="8.25" customHeight="1">
      <c r="A27" s="990"/>
      <c r="B27"/>
      <c r="C27"/>
      <c r="D27"/>
      <c r="E27"/>
      <c r="F27"/>
      <c r="G27"/>
      <c r="H27"/>
      <c r="I27"/>
      <c r="J27"/>
      <c r="K27"/>
      <c r="L27"/>
      <c r="M27"/>
      <c r="N27"/>
      <c r="O27"/>
      <c r="P27"/>
      <c r="Q27"/>
      <c r="R27"/>
      <c r="S27"/>
      <c r="T27"/>
      <c r="U27"/>
      <c r="V27"/>
      <c r="W27"/>
      <c r="X27"/>
      <c r="Y27"/>
      <c r="Z27" s="382"/>
      <c r="AA27" s="379"/>
      <c r="AB27" s="379"/>
      <c r="AC27" s="379"/>
      <c r="AD27" s="379"/>
      <c r="AE27" s="703" t="s">
        <v>1133</v>
      </c>
      <c r="AF27" s="703" t="s">
        <v>1134</v>
      </c>
      <c r="AG27" s="703" t="s">
        <v>867</v>
      </c>
      <c r="AH27" s="703" t="s">
        <v>1146</v>
      </c>
      <c r="AI27" s="703"/>
    </row>
    <row r="28" spans="1:35" s="37" customFormat="1" ht="30" customHeight="1">
      <c r="A28" s="990"/>
      <c r="B28" s="371"/>
      <c r="C28" s="371"/>
      <c r="D28" s="371"/>
      <c r="E28" s="371"/>
      <c r="F28" s="371"/>
      <c r="G28" s="371"/>
      <c r="H28" s="371"/>
      <c r="I28" s="371"/>
      <c r="J28" s="371"/>
      <c r="K28" s="371"/>
      <c r="L28" s="371"/>
      <c r="M28" s="371"/>
      <c r="N28" s="371"/>
      <c r="O28" s="974" t="s">
        <v>937</v>
      </c>
      <c r="P28" s="974"/>
      <c r="Q28" s="974"/>
      <c r="R28" s="974" t="s">
        <v>932</v>
      </c>
      <c r="S28" s="974"/>
      <c r="T28" s="974"/>
      <c r="U28" s="974"/>
      <c r="V28" s="974"/>
      <c r="W28" s="371"/>
      <c r="X28" s="371"/>
      <c r="Y28" s="371"/>
      <c r="Z28" s="382"/>
      <c r="AA28" s="379"/>
      <c r="AB28" s="379"/>
      <c r="AC28" s="379"/>
      <c r="AD28" s="379"/>
      <c r="AE28" s="619"/>
      <c r="AF28" s="619"/>
      <c r="AG28" s="619"/>
      <c r="AH28" s="619"/>
      <c r="AI28" s="619"/>
    </row>
    <row r="29" spans="1:35" s="37" customFormat="1" ht="30" customHeight="1">
      <c r="A29" s="990"/>
      <c r="B29" s="993"/>
      <c r="C29" s="993"/>
      <c r="D29" s="993"/>
      <c r="E29"/>
      <c r="F29"/>
      <c r="G29"/>
      <c r="H29"/>
      <c r="I29"/>
      <c r="J29"/>
      <c r="K29" s="993" t="s">
        <v>1098</v>
      </c>
      <c r="L29" s="993"/>
      <c r="M29" s="993"/>
      <c r="N29" s="994"/>
      <c r="O29" s="998"/>
      <c r="P29" s="998"/>
      <c r="Q29" s="998"/>
      <c r="R29" s="998"/>
      <c r="S29" s="998"/>
      <c r="T29" s="998"/>
      <c r="U29" s="998"/>
      <c r="V29" s="998"/>
      <c r="X29" s="374" t="s">
        <v>75</v>
      </c>
      <c r="Y29" s="373"/>
      <c r="Z29" s="382"/>
      <c r="AA29" s="379"/>
      <c r="AB29" s="379"/>
      <c r="AC29" s="379"/>
      <c r="AD29" s="379"/>
      <c r="AE29" s="619"/>
      <c r="AF29" s="619"/>
      <c r="AG29" s="619"/>
      <c r="AH29" s="619"/>
      <c r="AI29" s="619"/>
    </row>
    <row r="30" spans="1:35" s="19" customFormat="1" ht="49.5" customHeight="1">
      <c r="A30" s="383"/>
      <c r="B30" s="383"/>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4"/>
      <c r="AA30" s="379"/>
      <c r="AB30" s="379"/>
      <c r="AC30" s="379"/>
      <c r="AD30" s="379"/>
      <c r="AE30" s="620"/>
      <c r="AF30" s="620"/>
      <c r="AG30" s="620"/>
      <c r="AH30" s="620"/>
      <c r="AI30" s="620"/>
    </row>
    <row r="31" spans="1:35" s="19" customFormat="1" ht="49.5" customHeight="1">
      <c r="A31" s="383"/>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4"/>
      <c r="AA31" s="379"/>
      <c r="AB31" s="379"/>
      <c r="AC31" s="379"/>
      <c r="AD31" s="379"/>
      <c r="AE31" s="621"/>
      <c r="AF31" s="621"/>
      <c r="AG31" s="620"/>
      <c r="AH31" s="620"/>
      <c r="AI31" s="620"/>
    </row>
    <row r="32" spans="1:35" s="19" customFormat="1" ht="49.5" customHeight="1">
      <c r="A32" s="383"/>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4"/>
      <c r="AA32" s="379"/>
      <c r="AB32" s="379"/>
      <c r="AC32" s="379"/>
      <c r="AD32" s="379"/>
      <c r="AE32" s="622"/>
      <c r="AF32" s="623"/>
      <c r="AG32" s="620"/>
      <c r="AH32" s="620"/>
      <c r="AI32" s="620"/>
    </row>
    <row r="33" spans="1:35" s="19" customFormat="1" ht="34.5" customHeight="1">
      <c r="A33" s="383"/>
      <c r="B33" s="383"/>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4"/>
      <c r="AA33" s="379"/>
      <c r="AB33" s="379"/>
      <c r="AC33" s="379"/>
      <c r="AD33" s="379"/>
      <c r="AE33" s="622"/>
      <c r="AF33" s="623"/>
      <c r="AG33" s="620"/>
      <c r="AH33" s="620"/>
      <c r="AI33" s="620"/>
    </row>
    <row r="34" spans="1:35" s="19" customFormat="1" ht="34.5" customHeight="1">
      <c r="A34" s="383"/>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4"/>
      <c r="AA34" s="383"/>
      <c r="AB34" s="384"/>
      <c r="AC34" s="385"/>
      <c r="AD34" s="385"/>
      <c r="AE34" s="622"/>
      <c r="AF34" s="623"/>
      <c r="AG34" s="620"/>
      <c r="AH34" s="620"/>
      <c r="AI34" s="620"/>
    </row>
    <row r="35" spans="1:35" s="19" customFormat="1" ht="34.5" customHeight="1">
      <c r="A35" s="383"/>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4"/>
      <c r="AA35" s="383"/>
      <c r="AB35" s="384"/>
      <c r="AC35" s="385"/>
      <c r="AD35" s="385"/>
      <c r="AE35" s="622"/>
      <c r="AF35" s="623"/>
      <c r="AG35" s="620"/>
      <c r="AH35" s="620"/>
      <c r="AI35" s="620"/>
    </row>
    <row r="36" spans="1:35" s="19" customFormat="1" ht="34.5" customHeight="1">
      <c r="A36" s="383"/>
      <c r="B36" s="383"/>
      <c r="C36" s="383"/>
      <c r="D36" s="383"/>
      <c r="E36" s="383"/>
      <c r="F36" s="383"/>
      <c r="G36" s="383"/>
      <c r="H36" s="383"/>
      <c r="I36" s="383"/>
      <c r="J36" s="383"/>
      <c r="K36" s="383"/>
      <c r="L36" s="383"/>
      <c r="M36" s="383"/>
      <c r="N36" s="383"/>
      <c r="O36" s="383"/>
      <c r="P36" s="383"/>
      <c r="Q36" s="383"/>
      <c r="R36" s="383"/>
      <c r="S36" s="383"/>
      <c r="T36" s="383"/>
      <c r="U36" s="383"/>
      <c r="V36" s="383"/>
      <c r="W36" s="383"/>
      <c r="X36" s="383"/>
      <c r="Y36" s="383"/>
      <c r="Z36" s="384"/>
      <c r="AA36" s="383"/>
      <c r="AB36" s="384"/>
      <c r="AC36" s="385"/>
      <c r="AD36" s="385"/>
      <c r="AE36" s="622"/>
      <c r="AF36" s="623"/>
      <c r="AG36" s="620"/>
      <c r="AH36" s="620"/>
      <c r="AI36" s="620"/>
    </row>
    <row r="37" spans="1:35" ht="34.5" customHeight="1">
      <c r="A37" s="386"/>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79"/>
      <c r="AA37" s="386"/>
      <c r="AB37" s="379"/>
      <c r="AC37" s="387"/>
      <c r="AD37" s="387"/>
      <c r="AE37" s="624"/>
      <c r="AF37" s="625"/>
      <c r="AG37" s="506"/>
      <c r="AH37" s="506"/>
      <c r="AI37" s="506"/>
    </row>
    <row r="38" spans="1:35" ht="34.5" customHeight="1">
      <c r="A38" s="386"/>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79"/>
      <c r="AA38" s="386"/>
      <c r="AB38" s="379"/>
      <c r="AC38" s="387"/>
      <c r="AD38" s="387"/>
      <c r="AE38" s="624"/>
      <c r="AF38" s="625"/>
      <c r="AG38" s="506"/>
      <c r="AH38" s="506"/>
      <c r="AI38" s="506"/>
    </row>
    <row r="39" spans="1:35" ht="34.5" customHeight="1">
      <c r="A39" s="386"/>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79"/>
      <c r="AA39" s="386"/>
      <c r="AB39" s="379"/>
      <c r="AC39" s="387"/>
      <c r="AD39" s="387"/>
      <c r="AE39" s="624"/>
      <c r="AF39" s="625"/>
      <c r="AG39" s="506"/>
      <c r="AH39" s="506"/>
      <c r="AI39" s="506"/>
    </row>
    <row r="40" spans="1:35" ht="34.5" customHeight="1">
      <c r="A40" s="386"/>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79"/>
      <c r="AA40" s="386"/>
      <c r="AB40" s="379"/>
      <c r="AC40" s="387"/>
      <c r="AD40" s="387"/>
      <c r="AE40" s="624"/>
      <c r="AF40" s="625"/>
      <c r="AG40" s="506"/>
      <c r="AH40" s="506"/>
      <c r="AI40" s="506"/>
    </row>
    <row r="41" spans="1:35" ht="34.5" customHeight="1">
      <c r="A41" s="386"/>
      <c r="B41" s="386"/>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79"/>
      <c r="AA41" s="386"/>
      <c r="AB41" s="379"/>
      <c r="AC41" s="387"/>
      <c r="AD41" s="387"/>
      <c r="AE41" s="624"/>
      <c r="AF41" s="625"/>
      <c r="AG41" s="506"/>
      <c r="AH41" s="506"/>
      <c r="AI41" s="506"/>
    </row>
    <row r="42" spans="1:35" ht="34.5" customHeight="1">
      <c r="A42" s="386"/>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79"/>
      <c r="AA42" s="386"/>
      <c r="AB42" s="379"/>
      <c r="AC42" s="387"/>
      <c r="AD42" s="387"/>
      <c r="AE42" s="624"/>
      <c r="AF42" s="625"/>
      <c r="AG42" s="506"/>
      <c r="AH42" s="506"/>
      <c r="AI42" s="506"/>
    </row>
    <row r="43" spans="1:35" ht="34.5" customHeight="1">
      <c r="A43" s="386"/>
      <c r="B43" s="386"/>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79"/>
      <c r="AA43" s="386"/>
      <c r="AB43" s="379"/>
      <c r="AC43" s="387"/>
      <c r="AD43" s="387"/>
      <c r="AE43" s="624"/>
      <c r="AF43" s="625"/>
      <c r="AG43" s="506"/>
      <c r="AH43" s="506"/>
      <c r="AI43" s="506"/>
    </row>
    <row r="44" spans="1:35" ht="34.5" customHeight="1">
      <c r="A44" s="386"/>
      <c r="B44" s="38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79"/>
      <c r="AA44" s="386"/>
      <c r="AB44" s="379"/>
      <c r="AC44" s="387"/>
      <c r="AD44" s="387"/>
      <c r="AE44" s="624"/>
      <c r="AF44" s="625"/>
      <c r="AG44" s="506"/>
      <c r="AH44" s="506"/>
      <c r="AI44" s="506"/>
    </row>
    <row r="45" spans="1:35" ht="34.5" customHeight="1">
      <c r="A45" s="386"/>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79"/>
      <c r="AA45" s="386"/>
      <c r="AB45" s="379"/>
      <c r="AC45" s="387"/>
      <c r="AD45" s="387"/>
      <c r="AE45" s="624"/>
      <c r="AF45" s="625"/>
      <c r="AG45" s="506"/>
      <c r="AH45" s="506"/>
      <c r="AI45" s="506"/>
    </row>
    <row r="46" spans="1:35" ht="34.5" customHeight="1">
      <c r="A46" s="386"/>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79"/>
      <c r="AA46" s="386"/>
      <c r="AB46" s="379"/>
      <c r="AC46" s="387"/>
      <c r="AD46" s="387"/>
      <c r="AE46" s="624"/>
      <c r="AF46" s="625"/>
      <c r="AG46" s="506"/>
      <c r="AH46" s="506"/>
      <c r="AI46" s="506"/>
    </row>
    <row r="47" spans="1:35" ht="34.5" customHeight="1">
      <c r="A47" s="386"/>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79"/>
      <c r="AA47" s="386"/>
      <c r="AB47" s="379"/>
      <c r="AC47" s="379"/>
      <c r="AD47" s="379"/>
      <c r="AE47" s="506"/>
      <c r="AF47" s="506"/>
      <c r="AG47" s="506"/>
      <c r="AH47" s="506"/>
      <c r="AI47" s="506"/>
    </row>
    <row r="48" spans="1:35" ht="34.5" customHeight="1">
      <c r="A48" s="386"/>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79"/>
      <c r="AA48" s="386"/>
      <c r="AB48" s="379"/>
      <c r="AC48" s="379"/>
      <c r="AD48" s="379"/>
      <c r="AE48" s="506"/>
      <c r="AF48" s="506"/>
      <c r="AG48" s="506"/>
      <c r="AH48" s="506"/>
      <c r="AI48" s="506"/>
    </row>
    <row r="49" spans="1:35" ht="34.5" customHeight="1">
      <c r="A49" s="386"/>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79"/>
      <c r="AA49" s="386"/>
      <c r="AB49" s="379"/>
      <c r="AC49" s="379"/>
      <c r="AD49" s="379"/>
      <c r="AE49" s="506"/>
      <c r="AF49" s="506"/>
      <c r="AG49" s="506"/>
      <c r="AH49" s="506"/>
      <c r="AI49" s="506"/>
    </row>
    <row r="50" spans="1:27" ht="34.5" customHeight="1">
      <c r="A50"/>
      <c r="B50"/>
      <c r="C50"/>
      <c r="D50"/>
      <c r="E50"/>
      <c r="F50"/>
      <c r="G50"/>
      <c r="H50"/>
      <c r="I50"/>
      <c r="J50"/>
      <c r="K50"/>
      <c r="L50"/>
      <c r="M50"/>
      <c r="N50"/>
      <c r="O50"/>
      <c r="P50"/>
      <c r="Q50"/>
      <c r="R50"/>
      <c r="S50"/>
      <c r="T50"/>
      <c r="U50"/>
      <c r="V50"/>
      <c r="W50"/>
      <c r="X50"/>
      <c r="Y50"/>
      <c r="AA50"/>
    </row>
    <row r="51" spans="1:27" ht="34.5" customHeight="1">
      <c r="A51"/>
      <c r="B51"/>
      <c r="C51"/>
      <c r="D51"/>
      <c r="E51"/>
      <c r="F51"/>
      <c r="G51"/>
      <c r="H51"/>
      <c r="I51"/>
      <c r="J51"/>
      <c r="K51"/>
      <c r="L51"/>
      <c r="M51"/>
      <c r="N51"/>
      <c r="O51"/>
      <c r="P51"/>
      <c r="Q51"/>
      <c r="R51"/>
      <c r="S51"/>
      <c r="T51"/>
      <c r="U51"/>
      <c r="V51"/>
      <c r="W51"/>
      <c r="X51"/>
      <c r="Y51"/>
      <c r="AA51" s="8"/>
    </row>
    <row r="52" spans="1:27" ht="34.5" customHeight="1">
      <c r="A52"/>
      <c r="B52"/>
      <c r="C52"/>
      <c r="D52"/>
      <c r="E52"/>
      <c r="F52"/>
      <c r="G52"/>
      <c r="H52"/>
      <c r="I52"/>
      <c r="J52"/>
      <c r="K52"/>
      <c r="L52"/>
      <c r="M52"/>
      <c r="N52"/>
      <c r="O52"/>
      <c r="P52"/>
      <c r="Q52"/>
      <c r="R52"/>
      <c r="S52"/>
      <c r="T52"/>
      <c r="U52"/>
      <c r="V52"/>
      <c r="W52"/>
      <c r="X52"/>
      <c r="Y52"/>
      <c r="AA52" s="8"/>
    </row>
    <row r="53" spans="1:27" ht="34.5" customHeight="1">
      <c r="A53"/>
      <c r="B53"/>
      <c r="C53"/>
      <c r="D53"/>
      <c r="E53"/>
      <c r="F53"/>
      <c r="G53"/>
      <c r="H53"/>
      <c r="I53"/>
      <c r="J53"/>
      <c r="K53"/>
      <c r="L53"/>
      <c r="M53"/>
      <c r="N53"/>
      <c r="O53"/>
      <c r="P53"/>
      <c r="Q53"/>
      <c r="R53"/>
      <c r="S53"/>
      <c r="T53"/>
      <c r="U53"/>
      <c r="V53"/>
      <c r="W53"/>
      <c r="X53"/>
      <c r="Y53"/>
      <c r="AA53" s="8"/>
    </row>
    <row r="54" spans="1:27" ht="34.5" customHeight="1">
      <c r="A54"/>
      <c r="B54"/>
      <c r="C54"/>
      <c r="D54"/>
      <c r="E54"/>
      <c r="F54"/>
      <c r="G54"/>
      <c r="H54"/>
      <c r="I54"/>
      <c r="J54"/>
      <c r="K54"/>
      <c r="L54"/>
      <c r="M54"/>
      <c r="N54"/>
      <c r="O54"/>
      <c r="P54"/>
      <c r="Q54"/>
      <c r="R54"/>
      <c r="S54"/>
      <c r="T54"/>
      <c r="U54"/>
      <c r="V54"/>
      <c r="W54"/>
      <c r="X54"/>
      <c r="Y54"/>
      <c r="AA54" s="8"/>
    </row>
    <row r="55" spans="1:27" ht="34.5" customHeight="1">
      <c r="A55"/>
      <c r="B55"/>
      <c r="C55"/>
      <c r="D55"/>
      <c r="E55"/>
      <c r="F55"/>
      <c r="G55"/>
      <c r="H55"/>
      <c r="I55"/>
      <c r="J55"/>
      <c r="K55"/>
      <c r="L55"/>
      <c r="M55"/>
      <c r="N55"/>
      <c r="O55"/>
      <c r="P55"/>
      <c r="Q55"/>
      <c r="R55"/>
      <c r="S55"/>
      <c r="T55"/>
      <c r="U55"/>
      <c r="V55"/>
      <c r="W55"/>
      <c r="X55"/>
      <c r="Y55"/>
      <c r="AA55" s="8"/>
    </row>
    <row r="56" spans="1:27" ht="34.5" customHeight="1">
      <c r="A56"/>
      <c r="B56"/>
      <c r="C56"/>
      <c r="D56"/>
      <c r="E56"/>
      <c r="F56"/>
      <c r="G56"/>
      <c r="H56"/>
      <c r="I56"/>
      <c r="J56"/>
      <c r="K56"/>
      <c r="L56"/>
      <c r="M56"/>
      <c r="N56"/>
      <c r="O56"/>
      <c r="P56"/>
      <c r="Q56"/>
      <c r="R56"/>
      <c r="S56"/>
      <c r="T56"/>
      <c r="U56"/>
      <c r="V56"/>
      <c r="W56"/>
      <c r="X56"/>
      <c r="Y56"/>
      <c r="AA56" s="8"/>
    </row>
    <row r="57" spans="1:27" ht="34.5" customHeight="1">
      <c r="A57"/>
      <c r="B57"/>
      <c r="C57"/>
      <c r="D57"/>
      <c r="E57"/>
      <c r="F57"/>
      <c r="G57"/>
      <c r="H57"/>
      <c r="I57"/>
      <c r="J57"/>
      <c r="K57"/>
      <c r="L57"/>
      <c r="M57"/>
      <c r="N57"/>
      <c r="O57"/>
      <c r="P57"/>
      <c r="Q57"/>
      <c r="R57"/>
      <c r="S57"/>
      <c r="T57"/>
      <c r="U57"/>
      <c r="V57"/>
      <c r="W57"/>
      <c r="X57"/>
      <c r="Y57"/>
      <c r="AA57" s="8"/>
    </row>
    <row r="58" spans="1:27" ht="34.5" customHeight="1">
      <c r="A58"/>
      <c r="B58"/>
      <c r="C58"/>
      <c r="D58"/>
      <c r="E58"/>
      <c r="F58"/>
      <c r="G58"/>
      <c r="H58"/>
      <c r="I58"/>
      <c r="J58"/>
      <c r="K58"/>
      <c r="L58"/>
      <c r="M58"/>
      <c r="N58"/>
      <c r="O58"/>
      <c r="P58"/>
      <c r="Q58"/>
      <c r="R58"/>
      <c r="S58"/>
      <c r="T58"/>
      <c r="U58"/>
      <c r="V58"/>
      <c r="W58"/>
      <c r="X58"/>
      <c r="Y58"/>
      <c r="AA58" s="8"/>
    </row>
    <row r="59" spans="1:27" ht="34.5" customHeight="1">
      <c r="A59"/>
      <c r="B59"/>
      <c r="C59"/>
      <c r="D59"/>
      <c r="E59"/>
      <c r="F59"/>
      <c r="G59"/>
      <c r="H59"/>
      <c r="I59"/>
      <c r="J59"/>
      <c r="K59"/>
      <c r="L59"/>
      <c r="M59"/>
      <c r="N59"/>
      <c r="O59"/>
      <c r="P59"/>
      <c r="Q59"/>
      <c r="R59"/>
      <c r="S59"/>
      <c r="T59"/>
      <c r="U59"/>
      <c r="V59"/>
      <c r="W59"/>
      <c r="X59"/>
      <c r="Y59"/>
      <c r="AA59" s="8"/>
    </row>
    <row r="60" spans="1:27" ht="34.5" customHeight="1">
      <c r="A60"/>
      <c r="B60"/>
      <c r="C60"/>
      <c r="D60"/>
      <c r="E60"/>
      <c r="F60"/>
      <c r="G60"/>
      <c r="H60"/>
      <c r="I60"/>
      <c r="J60"/>
      <c r="K60"/>
      <c r="L60"/>
      <c r="M60"/>
      <c r="N60"/>
      <c r="O60"/>
      <c r="P60"/>
      <c r="Q60"/>
      <c r="R60"/>
      <c r="S60"/>
      <c r="T60"/>
      <c r="U60"/>
      <c r="V60"/>
      <c r="W60"/>
      <c r="X60"/>
      <c r="Y60"/>
      <c r="AA60" s="8"/>
    </row>
    <row r="61" spans="1:27" ht="12" customHeight="1">
      <c r="A61"/>
      <c r="B61"/>
      <c r="C61"/>
      <c r="D61"/>
      <c r="E61"/>
      <c r="F61"/>
      <c r="G61"/>
      <c r="H61"/>
      <c r="I61"/>
      <c r="J61"/>
      <c r="K61"/>
      <c r="L61"/>
      <c r="M61"/>
      <c r="N61"/>
      <c r="O61"/>
      <c r="P61"/>
      <c r="Q61"/>
      <c r="R61"/>
      <c r="S61"/>
      <c r="T61"/>
      <c r="U61"/>
      <c r="V61"/>
      <c r="W61"/>
      <c r="X61"/>
      <c r="Y61"/>
      <c r="Z61"/>
      <c r="AA61"/>
    </row>
    <row r="62" spans="1:27" ht="9.75" customHeight="1">
      <c r="A62"/>
      <c r="B62"/>
      <c r="C62"/>
      <c r="D62"/>
      <c r="E62"/>
      <c r="F62"/>
      <c r="G62"/>
      <c r="H62"/>
      <c r="I62"/>
      <c r="J62"/>
      <c r="K62"/>
      <c r="L62"/>
      <c r="M62"/>
      <c r="N62"/>
      <c r="O62"/>
      <c r="P62"/>
      <c r="Q62"/>
      <c r="R62"/>
      <c r="S62"/>
      <c r="T62"/>
      <c r="U62"/>
      <c r="V62"/>
      <c r="W62"/>
      <c r="X62"/>
      <c r="Y62"/>
      <c r="Z62"/>
      <c r="AA62"/>
    </row>
    <row r="63" spans="1:27" ht="39.75" customHeight="1">
      <c r="A63"/>
      <c r="B63"/>
      <c r="C63"/>
      <c r="D63"/>
      <c r="E63"/>
      <c r="F63"/>
      <c r="G63"/>
      <c r="H63"/>
      <c r="I63"/>
      <c r="J63"/>
      <c r="K63"/>
      <c r="L63"/>
      <c r="M63"/>
      <c r="N63"/>
      <c r="O63"/>
      <c r="P63"/>
      <c r="Q63"/>
      <c r="R63"/>
      <c r="S63"/>
      <c r="T63"/>
      <c r="U63"/>
      <c r="V63"/>
      <c r="W63"/>
      <c r="X63"/>
      <c r="Y63"/>
      <c r="Z63"/>
      <c r="AA63"/>
    </row>
    <row r="64" spans="1:27" ht="39.75" customHeight="1">
      <c r="A64"/>
      <c r="B64"/>
      <c r="C64"/>
      <c r="D64"/>
      <c r="E64"/>
      <c r="F64"/>
      <c r="G64"/>
      <c r="H64"/>
      <c r="I64"/>
      <c r="J64"/>
      <c r="K64"/>
      <c r="L64"/>
      <c r="M64"/>
      <c r="N64"/>
      <c r="O64"/>
      <c r="P64"/>
      <c r="Q64"/>
      <c r="R64"/>
      <c r="S64"/>
      <c r="T64"/>
      <c r="U64"/>
      <c r="V64"/>
      <c r="W64"/>
      <c r="X64"/>
      <c r="Y64"/>
      <c r="Z64"/>
      <c r="AA64"/>
    </row>
    <row r="65" spans="1:27" ht="9.75" customHeight="1">
      <c r="A65"/>
      <c r="B65"/>
      <c r="C65"/>
      <c r="D65"/>
      <c r="E65"/>
      <c r="F65"/>
      <c r="G65"/>
      <c r="H65"/>
      <c r="I65"/>
      <c r="J65"/>
      <c r="K65"/>
      <c r="L65"/>
      <c r="M65"/>
      <c r="N65"/>
      <c r="O65"/>
      <c r="P65"/>
      <c r="Q65"/>
      <c r="R65"/>
      <c r="S65"/>
      <c r="T65"/>
      <c r="U65"/>
      <c r="V65"/>
      <c r="W65"/>
      <c r="X65"/>
      <c r="Y65"/>
      <c r="Z65"/>
      <c r="AA65"/>
    </row>
    <row r="66" spans="1:27" ht="24" customHeight="1">
      <c r="A66"/>
      <c r="B66" s="10"/>
      <c r="C66" s="11"/>
      <c r="D66" s="11"/>
      <c r="E66" s="11"/>
      <c r="F66" s="11"/>
      <c r="G66" s="11"/>
      <c r="H66" s="11"/>
      <c r="I66" s="11"/>
      <c r="J66" s="11"/>
      <c r="K66" s="11"/>
      <c r="L66" s="11"/>
      <c r="M66" s="11"/>
      <c r="N66" s="11"/>
      <c r="O66" s="11"/>
      <c r="P66" s="11"/>
      <c r="Q66" s="11"/>
      <c r="R66" s="11"/>
      <c r="S66" s="11"/>
      <c r="T66" s="11"/>
      <c r="U66" s="11"/>
      <c r="V66" s="11"/>
      <c r="W66" s="11"/>
      <c r="X66" s="11"/>
      <c r="Y66" s="11"/>
      <c r="Z66"/>
      <c r="AA66"/>
    </row>
    <row r="67" spans="1:27" ht="9.75" customHeight="1">
      <c r="A67"/>
      <c r="B67"/>
      <c r="C67"/>
      <c r="D67"/>
      <c r="E67"/>
      <c r="F67"/>
      <c r="G67"/>
      <c r="H67"/>
      <c r="I67"/>
      <c r="J67"/>
      <c r="K67"/>
      <c r="L67"/>
      <c r="M67"/>
      <c r="N67"/>
      <c r="O67"/>
      <c r="P67"/>
      <c r="Q67"/>
      <c r="R67"/>
      <c r="S67"/>
      <c r="T67"/>
      <c r="U67"/>
      <c r="V67"/>
      <c r="W67"/>
      <c r="X67"/>
      <c r="Y67"/>
      <c r="Z67"/>
      <c r="AA67"/>
    </row>
    <row r="68" spans="1:27" ht="24" customHeight="1">
      <c r="A68"/>
      <c r="B68"/>
      <c r="C68"/>
      <c r="D68"/>
      <c r="E68"/>
      <c r="F68"/>
      <c r="G68"/>
      <c r="H68"/>
      <c r="I68"/>
      <c r="J68"/>
      <c r="K68"/>
      <c r="L68"/>
      <c r="M68"/>
      <c r="N68"/>
      <c r="O68"/>
      <c r="P68"/>
      <c r="Q68"/>
      <c r="R68"/>
      <c r="S68"/>
      <c r="T68"/>
      <c r="U68"/>
      <c r="V68"/>
      <c r="W68"/>
      <c r="X68"/>
      <c r="Y68"/>
      <c r="Z68"/>
      <c r="AA68"/>
    </row>
    <row r="69" spans="1:27" ht="24" customHeight="1">
      <c r="A69"/>
      <c r="B69"/>
      <c r="C69"/>
      <c r="D69"/>
      <c r="E69"/>
      <c r="F69"/>
      <c r="G69"/>
      <c r="H69"/>
      <c r="I69"/>
      <c r="J69"/>
      <c r="K69"/>
      <c r="L69"/>
      <c r="M69"/>
      <c r="N69"/>
      <c r="O69"/>
      <c r="P69"/>
      <c r="Q69"/>
      <c r="R69"/>
      <c r="S69"/>
      <c r="T69"/>
      <c r="U69"/>
      <c r="V69"/>
      <c r="W69"/>
      <c r="X69"/>
      <c r="Y69"/>
      <c r="Z69"/>
      <c r="AA69"/>
    </row>
    <row r="70" spans="2:25" ht="27" customHeight="1">
      <c r="B70"/>
      <c r="C70"/>
      <c r="D70"/>
      <c r="E70"/>
      <c r="F70"/>
      <c r="G70"/>
      <c r="H70"/>
      <c r="I70"/>
      <c r="J70"/>
      <c r="K70"/>
      <c r="L70"/>
      <c r="M70"/>
      <c r="N70"/>
      <c r="O70"/>
      <c r="P70"/>
      <c r="Q70"/>
      <c r="R70"/>
      <c r="S70"/>
      <c r="T70"/>
      <c r="U70"/>
      <c r="V70"/>
      <c r="W70"/>
      <c r="X70"/>
      <c r="Y70"/>
    </row>
    <row r="71" spans="2:25" ht="9.75" customHeight="1">
      <c r="B71"/>
      <c r="C71"/>
      <c r="D71"/>
      <c r="E71"/>
      <c r="F71"/>
      <c r="G71"/>
      <c r="H71"/>
      <c r="I71"/>
      <c r="J71"/>
      <c r="K71"/>
      <c r="L71"/>
      <c r="M71"/>
      <c r="N71"/>
      <c r="O71"/>
      <c r="P71"/>
      <c r="Q71"/>
      <c r="R71"/>
      <c r="S71"/>
      <c r="T71"/>
      <c r="U71"/>
      <c r="V71"/>
      <c r="W71"/>
      <c r="X71"/>
      <c r="Y71"/>
    </row>
  </sheetData>
  <sheetProtection password="CFA6" sheet="1"/>
  <mergeCells count="73">
    <mergeCell ref="B29:D29"/>
    <mergeCell ref="A1:A8"/>
    <mergeCell ref="B2:J2"/>
    <mergeCell ref="N6:R7"/>
    <mergeCell ref="O29:Q29"/>
    <mergeCell ref="R29:V29"/>
    <mergeCell ref="D22:F26"/>
    <mergeCell ref="G22:I22"/>
    <mergeCell ref="G23:I23"/>
    <mergeCell ref="B22:C26"/>
    <mergeCell ref="G26:I26"/>
    <mergeCell ref="F3:I3"/>
    <mergeCell ref="C3:E3"/>
    <mergeCell ref="A22:A29"/>
    <mergeCell ref="J17:Q17"/>
    <mergeCell ref="R17:T17"/>
    <mergeCell ref="K29:N29"/>
    <mergeCell ref="G20:I20"/>
    <mergeCell ref="R20:T20"/>
    <mergeCell ref="G25:I25"/>
    <mergeCell ref="U20:Y20"/>
    <mergeCell ref="G21:I21"/>
    <mergeCell ref="J21:L21"/>
    <mergeCell ref="P21:R21"/>
    <mergeCell ref="U21:W21"/>
    <mergeCell ref="G24:I24"/>
    <mergeCell ref="O28:Q28"/>
    <mergeCell ref="R28:V28"/>
    <mergeCell ref="AE22:AI23"/>
    <mergeCell ref="AE25:AI26"/>
    <mergeCell ref="R22:T22"/>
    <mergeCell ref="J24:Q24"/>
    <mergeCell ref="R24:T24"/>
    <mergeCell ref="J26:O26"/>
    <mergeCell ref="Q26:Y26"/>
    <mergeCell ref="R25:T25"/>
    <mergeCell ref="U25:Y25"/>
    <mergeCell ref="J25:Q25"/>
    <mergeCell ref="U23:Y23"/>
    <mergeCell ref="J22:Q22"/>
    <mergeCell ref="J23:Q23"/>
    <mergeCell ref="R23:T23"/>
    <mergeCell ref="U24:Y24"/>
    <mergeCell ref="S1:T1"/>
    <mergeCell ref="B11:Y11"/>
    <mergeCell ref="P18:Y18"/>
    <mergeCell ref="K18:M18"/>
    <mergeCell ref="N18:O18"/>
    <mergeCell ref="B17:C21"/>
    <mergeCell ref="D17:F21"/>
    <mergeCell ref="J20:Q20"/>
    <mergeCell ref="G19:I19"/>
    <mergeCell ref="M21:N21"/>
    <mergeCell ref="K19:Q19"/>
    <mergeCell ref="S6:Y7"/>
    <mergeCell ref="B6:H6"/>
    <mergeCell ref="B4:J4"/>
    <mergeCell ref="S19:Y19"/>
    <mergeCell ref="S8:Y8"/>
    <mergeCell ref="G18:I18"/>
    <mergeCell ref="G17:I17"/>
    <mergeCell ref="J15:Q15"/>
    <mergeCell ref="X9:Y9"/>
    <mergeCell ref="U17:Y17"/>
    <mergeCell ref="S9:W9"/>
    <mergeCell ref="P9:R9"/>
    <mergeCell ref="B13:Y13"/>
    <mergeCell ref="B16:Y16"/>
    <mergeCell ref="B14:Y14"/>
    <mergeCell ref="N8:O9"/>
    <mergeCell ref="P8:R8"/>
    <mergeCell ref="N12:T12"/>
    <mergeCell ref="H12:M12"/>
  </mergeCells>
  <dataValidations count="3">
    <dataValidation type="list" allowBlank="1" showInputMessage="1" showErrorMessage="1" sqref="J23">
      <formula1>$AE$24:$AG$24</formula1>
    </dataValidation>
    <dataValidation allowBlank="1" showInputMessage="1" showErrorMessage="1" imeMode="halfAlpha" sqref="U24:Y25 X21 S21 M21:N21 Q26:Y26 J26:O26"/>
    <dataValidation type="list" allowBlank="1" showInputMessage="1" showErrorMessage="1" sqref="U23:Y23">
      <formula1>$AE$27:$AH$27</formula1>
    </dataValidation>
  </dataValidations>
  <hyperlinks>
    <hyperlink ref="A1:A8" location="トップページ!A20" display="トップページへ戻る"/>
  </hyperlinks>
  <printOptions horizontalCentered="1" verticalCentered="1"/>
  <pageMargins left="0.5905511811023623" right="0.5905511811023623" top="0.5905511811023623" bottom="0.5905511811023623" header="0.5905511811023623" footer="0.35433070866141736"/>
  <pageSetup fitToHeight="1" fitToWidth="1" horizontalDpi="300" verticalDpi="300" orientation="portrait" paperSize="9" scale="79"/>
  <headerFooter alignWithMargins="0">
    <oddHeader>&amp;L&amp;"HGｺﾞｼｯｸM,ﾒﾃﾞｨｳﾑ"&amp;10（様式２※出場チーム数分作成すること）&amp;C&amp;G&amp;R&amp;"HGPｺﾞｼｯｸM,ﾒﾃﾞｨｳﾑ"&amp;10【&amp;A】</oddHeader>
  </headerFooter>
  <ignoredErrors>
    <ignoredError sqref="B17:C26" numberStoredAsText="1"/>
    <ignoredError sqref="B16" unlockedFormula="1"/>
  </ignoredErrors>
  <legacyDrawing r:id="rId1"/>
  <legacyDrawingHF r:id="rId2"/>
</worksheet>
</file>

<file path=xl/worksheets/sheet5.xml><?xml version="1.0" encoding="utf-8"?>
<worksheet xmlns="http://schemas.openxmlformats.org/spreadsheetml/2006/main" xmlns:r="http://schemas.openxmlformats.org/officeDocument/2006/relationships">
  <sheetPr codeName="Sheet15">
    <tabColor theme="4"/>
    <pageSetUpPr fitToPage="1"/>
  </sheetPr>
  <dimension ref="A1:AV56"/>
  <sheetViews>
    <sheetView showGridLines="0" showZeros="0" showOutlineSymbols="0" zoomScalePageLayoutView="0" workbookViewId="0" topLeftCell="A1">
      <selection activeCell="A1" sqref="A1:A6"/>
    </sheetView>
  </sheetViews>
  <sheetFormatPr defaultColWidth="9.00390625" defaultRowHeight="13.5"/>
  <cols>
    <col min="1" max="1" width="12.50390625" style="1" customWidth="1"/>
    <col min="2" max="2" width="5.625" style="1" customWidth="1"/>
    <col min="3" max="3" width="5.625" style="12" customWidth="1"/>
    <col min="4" max="7" width="5.625" style="3" customWidth="1"/>
    <col min="8" max="10" width="5.625" style="1" customWidth="1"/>
    <col min="11" max="19" width="5.625" style="2" customWidth="1"/>
    <col min="20" max="26" width="5.625" style="5" customWidth="1"/>
    <col min="27" max="27" width="9.00390625" style="1" customWidth="1"/>
    <col min="28" max="28" width="19.00390625" style="1" customWidth="1"/>
    <col min="29" max="34" width="9.00390625" style="1" customWidth="1"/>
    <col min="35" max="16384" width="9.00390625" style="1" customWidth="1"/>
  </cols>
  <sheetData>
    <row r="1" spans="1:48" ht="50.25" customHeight="1">
      <c r="A1" s="1200" t="s">
        <v>135</v>
      </c>
      <c r="B1" s="1058" t="str">
        <f>トップページ!$B$15</f>
        <v>   </v>
      </c>
      <c r="C1" s="1058"/>
      <c r="D1" s="1058"/>
      <c r="E1" s="1058"/>
      <c r="F1" s="1058"/>
      <c r="G1" s="1058"/>
      <c r="H1" s="1058"/>
      <c r="I1" s="1058"/>
      <c r="J1" s="1058"/>
      <c r="K1" s="1058"/>
      <c r="L1" s="1058"/>
      <c r="M1" s="1058"/>
      <c r="N1" s="1058"/>
      <c r="O1" s="1058"/>
      <c r="P1" s="1058"/>
      <c r="Q1" s="1058"/>
      <c r="R1" s="1058"/>
      <c r="S1" s="1058"/>
      <c r="T1" s="1058"/>
      <c r="U1" s="1058"/>
      <c r="V1" s="1058"/>
      <c r="W1" s="1058"/>
      <c r="X1" s="1058"/>
      <c r="Y1" s="1058"/>
      <c r="Z1" s="1058"/>
      <c r="AA1" s="487">
        <f>トップページ!$A$15</f>
        <v>0</v>
      </c>
      <c r="AB1" s="360"/>
      <c r="AC1" s="360"/>
      <c r="AD1" s="633"/>
      <c r="AE1" s="634"/>
      <c r="AF1" s="633"/>
      <c r="AG1" s="633"/>
      <c r="AH1" s="633"/>
      <c r="AI1" s="360"/>
      <c r="AJ1" s="360"/>
      <c r="AK1" s="360"/>
      <c r="AL1" s="360"/>
      <c r="AM1" s="360"/>
      <c r="AN1" s="360"/>
      <c r="AO1" s="360"/>
      <c r="AP1" s="360"/>
      <c r="AQ1" s="360"/>
      <c r="AR1" s="360"/>
      <c r="AS1" s="355"/>
      <c r="AT1" s="355"/>
      <c r="AU1" s="355"/>
      <c r="AV1" s="355"/>
    </row>
    <row r="2" spans="1:48" ht="39.75" customHeight="1" thickBot="1">
      <c r="A2" s="1200"/>
      <c r="B2" s="1047" t="e">
        <f>トップページ!$B$17</f>
        <v>#N/A</v>
      </c>
      <c r="C2" s="1047"/>
      <c r="D2" s="1047"/>
      <c r="E2" s="1047"/>
      <c r="F2" s="1047"/>
      <c r="G2" s="1047"/>
      <c r="H2" s="1047"/>
      <c r="I2" s="1047"/>
      <c r="J2" s="1047"/>
      <c r="K2" s="1046" t="e">
        <f>トップページ!$E$17</f>
        <v>#N/A</v>
      </c>
      <c r="L2" s="1046"/>
      <c r="M2" s="1046"/>
      <c r="N2" s="1046"/>
      <c r="O2" s="1046"/>
      <c r="P2" s="1046"/>
      <c r="Q2" s="1048" t="s">
        <v>952</v>
      </c>
      <c r="R2" s="1048"/>
      <c r="S2" s="1048"/>
      <c r="T2" s="1048"/>
      <c r="U2" s="1048"/>
      <c r="V2" s="1048"/>
      <c r="W2" s="1048"/>
      <c r="X2" s="1048"/>
      <c r="Y2" s="1048"/>
      <c r="Z2" s="1048"/>
      <c r="AA2" s="355"/>
      <c r="AB2" s="360"/>
      <c r="AC2" s="360"/>
      <c r="AD2" s="633"/>
      <c r="AE2" s="634"/>
      <c r="AF2" s="633"/>
      <c r="AG2" s="633"/>
      <c r="AH2" s="633"/>
      <c r="AI2" s="360"/>
      <c r="AJ2" s="360"/>
      <c r="AK2" s="360"/>
      <c r="AL2" s="360"/>
      <c r="AM2" s="360"/>
      <c r="AN2" s="360"/>
      <c r="AO2" s="360"/>
      <c r="AP2" s="360"/>
      <c r="AQ2" s="360"/>
      <c r="AR2" s="360"/>
      <c r="AS2" s="355"/>
      <c r="AT2" s="355"/>
      <c r="AU2" s="355"/>
      <c r="AV2" s="355"/>
    </row>
    <row r="3" spans="1:48" ht="24.75" customHeight="1">
      <c r="A3" s="1200"/>
      <c r="B3" s="1037" t="s">
        <v>845</v>
      </c>
      <c r="C3" s="1038"/>
      <c r="D3" s="1039"/>
      <c r="E3" s="1079"/>
      <c r="F3" s="1080"/>
      <c r="G3" s="1080"/>
      <c r="H3" s="1080"/>
      <c r="I3" s="1080"/>
      <c r="J3" s="1059" t="s">
        <v>848</v>
      </c>
      <c r="K3" s="1060"/>
      <c r="L3" s="1063"/>
      <c r="M3" s="1064"/>
      <c r="N3" s="1053" t="s">
        <v>1103</v>
      </c>
      <c r="O3" s="1189" t="s">
        <v>877</v>
      </c>
      <c r="P3" s="1190"/>
      <c r="Q3" s="1049" t="s">
        <v>1104</v>
      </c>
      <c r="R3" s="1050"/>
      <c r="S3" s="1050">
        <f>IF(トップページ!$T$18&lt;&gt;0,トップページ!$T$18,"")</f>
      </c>
      <c r="T3" s="1051"/>
      <c r="U3" s="1049" t="s">
        <v>1105</v>
      </c>
      <c r="V3" s="1050"/>
      <c r="W3" s="1050">
        <f>IF(トップページ!$W$18&lt;&gt;0,トップページ!$W$18,"")</f>
      </c>
      <c r="X3" s="1050"/>
      <c r="Y3" s="1050"/>
      <c r="Z3" s="1052"/>
      <c r="AA3" s="355"/>
      <c r="AB3" s="355"/>
      <c r="AC3" s="355"/>
      <c r="AD3" s="634"/>
      <c r="AE3" s="634"/>
      <c r="AF3" s="634"/>
      <c r="AG3" s="634"/>
      <c r="AH3" s="634"/>
      <c r="AI3" s="355"/>
      <c r="AJ3" s="355"/>
      <c r="AK3" s="355"/>
      <c r="AL3" s="355"/>
      <c r="AM3" s="355"/>
      <c r="AN3" s="355"/>
      <c r="AO3" s="355"/>
      <c r="AP3" s="355"/>
      <c r="AQ3" s="355"/>
      <c r="AR3" s="355"/>
      <c r="AS3" s="355"/>
      <c r="AT3" s="355"/>
      <c r="AU3" s="355"/>
      <c r="AV3" s="355"/>
    </row>
    <row r="4" spans="1:48" ht="24.75" customHeight="1">
      <c r="A4" s="1200"/>
      <c r="B4" s="1040"/>
      <c r="C4" s="1041"/>
      <c r="D4" s="1042"/>
      <c r="E4" s="1081"/>
      <c r="F4" s="1082"/>
      <c r="G4" s="1082"/>
      <c r="H4" s="1082"/>
      <c r="I4" s="1082"/>
      <c r="J4" s="1061"/>
      <c r="K4" s="1062"/>
      <c r="L4" s="1065"/>
      <c r="M4" s="1066"/>
      <c r="N4" s="1054"/>
      <c r="O4" s="1120" t="s">
        <v>563</v>
      </c>
      <c r="P4" s="1121"/>
      <c r="Q4" s="470" t="s">
        <v>909</v>
      </c>
      <c r="R4" s="1124">
        <f>IF(トップページ!$S$13&lt;&gt;0,トップページ!$S$13,"")</f>
      </c>
      <c r="S4" s="1124"/>
      <c r="T4" s="1010">
        <f>IF(トップページ!$S$14&lt;&gt;0,トップページ!$S$14,"")</f>
      </c>
      <c r="U4" s="1010"/>
      <c r="V4" s="1010"/>
      <c r="W4" s="1010"/>
      <c r="X4" s="1010"/>
      <c r="Y4" s="1010"/>
      <c r="Z4" s="1011"/>
      <c r="AA4" s="355"/>
      <c r="AB4" s="355"/>
      <c r="AC4" s="355"/>
      <c r="AD4" s="634"/>
      <c r="AE4" s="634"/>
      <c r="AF4" s="634"/>
      <c r="AG4" s="634"/>
      <c r="AH4" s="634"/>
      <c r="AI4" s="355"/>
      <c r="AJ4" s="355"/>
      <c r="AK4" s="355"/>
      <c r="AL4" s="355"/>
      <c r="AM4" s="355"/>
      <c r="AN4" s="355"/>
      <c r="AO4" s="355"/>
      <c r="AP4" s="355"/>
      <c r="AQ4" s="355"/>
      <c r="AR4" s="355"/>
      <c r="AS4" s="355"/>
      <c r="AT4" s="355"/>
      <c r="AU4" s="355"/>
      <c r="AV4" s="355"/>
    </row>
    <row r="5" spans="1:48" ht="24.75" customHeight="1">
      <c r="A5" s="1200"/>
      <c r="B5" s="1067" t="s">
        <v>947</v>
      </c>
      <c r="C5" s="1068"/>
      <c r="D5" s="1069"/>
      <c r="E5" s="1073">
        <f>IF(トップページ!$S$9&lt;&gt;0,トップページ!$S$9,"")</f>
      </c>
      <c r="F5" s="1074"/>
      <c r="G5" s="1074"/>
      <c r="H5" s="1074"/>
      <c r="I5" s="1074"/>
      <c r="J5" s="1061" t="s">
        <v>846</v>
      </c>
      <c r="K5" s="1062"/>
      <c r="L5" s="1083"/>
      <c r="M5" s="1084"/>
      <c r="N5" s="1055"/>
      <c r="O5" s="1201" t="s">
        <v>821</v>
      </c>
      <c r="P5" s="1202"/>
      <c r="Q5" s="1125">
        <f>IF(トップページ!$S$15&lt;&gt;0,トップページ!$S$15,"")</f>
      </c>
      <c r="R5" s="1126">
        <f>IF(トップページ!$S$15&lt;&gt;0,トップページ!$S$15,"")</f>
      </c>
      <c r="S5" s="1126"/>
      <c r="T5" s="1126">
        <f>IF(トップページ!$S$15&lt;&gt;0,トップページ!$S$15,"")</f>
      </c>
      <c r="U5" s="1056" t="s">
        <v>822</v>
      </c>
      <c r="V5" s="1057"/>
      <c r="W5" s="1125">
        <f>IF(トップページ!$S$16&lt;&gt;0,トップページ!$S$16,"")</f>
      </c>
      <c r="X5" s="1126"/>
      <c r="Y5" s="1126">
        <f>IF(トップページ!$S$16&lt;&gt;0,トップページ!$S$16,"")</f>
      </c>
      <c r="Z5" s="1127">
        <f>IF(トップページ!$S$16&lt;&gt;0,トップページ!$S$16,"")</f>
      </c>
      <c r="AA5" s="487" t="s">
        <v>1163</v>
      </c>
      <c r="AB5" s="355"/>
      <c r="AC5" s="355"/>
      <c r="AD5" s="634"/>
      <c r="AE5" s="634"/>
      <c r="AF5" s="634"/>
      <c r="AG5" s="634"/>
      <c r="AH5" s="634"/>
      <c r="AI5" s="355"/>
      <c r="AJ5" s="355"/>
      <c r="AK5" s="355"/>
      <c r="AL5" s="355"/>
      <c r="AM5" s="355"/>
      <c r="AN5" s="355"/>
      <c r="AO5" s="355"/>
      <c r="AP5" s="355"/>
      <c r="AQ5" s="355"/>
      <c r="AR5" s="355"/>
      <c r="AS5" s="355"/>
      <c r="AT5" s="355"/>
      <c r="AU5" s="355"/>
      <c r="AV5" s="355"/>
    </row>
    <row r="6" spans="1:48" ht="24.75" customHeight="1" thickBot="1">
      <c r="A6" s="1200"/>
      <c r="B6" s="1070"/>
      <c r="C6" s="1071"/>
      <c r="D6" s="1072"/>
      <c r="E6" s="1075"/>
      <c r="F6" s="1076"/>
      <c r="G6" s="1076"/>
      <c r="H6" s="1076"/>
      <c r="I6" s="1076"/>
      <c r="J6" s="1077" t="s">
        <v>847</v>
      </c>
      <c r="K6" s="1078"/>
      <c r="L6" s="1085"/>
      <c r="M6" s="1086"/>
      <c r="N6" s="1043" t="s">
        <v>1106</v>
      </c>
      <c r="O6" s="1044"/>
      <c r="P6" s="1044"/>
      <c r="Q6" s="1044"/>
      <c r="R6" s="1044"/>
      <c r="S6" s="1044"/>
      <c r="T6" s="1045"/>
      <c r="U6" s="1195"/>
      <c r="V6" s="1195"/>
      <c r="W6" s="1195"/>
      <c r="X6" s="1195"/>
      <c r="Y6" s="1195"/>
      <c r="Z6" s="1196"/>
      <c r="AA6" s="714" t="s">
        <v>1164</v>
      </c>
      <c r="AB6" s="360"/>
      <c r="AC6" s="355"/>
      <c r="AD6" s="634"/>
      <c r="AE6" s="635"/>
      <c r="AF6" s="634"/>
      <c r="AG6" s="634"/>
      <c r="AH6" s="634"/>
      <c r="AI6" s="355"/>
      <c r="AJ6" s="355"/>
      <c r="AK6" s="355"/>
      <c r="AL6" s="355"/>
      <c r="AM6" s="355"/>
      <c r="AN6" s="355"/>
      <c r="AO6" s="355"/>
      <c r="AP6" s="355"/>
      <c r="AQ6" s="355"/>
      <c r="AR6" s="355"/>
      <c r="AS6" s="355"/>
      <c r="AT6" s="355"/>
      <c r="AU6" s="355"/>
      <c r="AV6" s="355"/>
    </row>
    <row r="7" spans="1:48" ht="24.75" customHeight="1" thickTop="1">
      <c r="A7" s="446"/>
      <c r="B7" s="1161" t="s">
        <v>578</v>
      </c>
      <c r="C7" s="1162"/>
      <c r="D7" s="1162"/>
      <c r="E7" s="1128" t="s">
        <v>124</v>
      </c>
      <c r="F7" s="1129"/>
      <c r="G7" s="1129"/>
      <c r="H7" s="1129"/>
      <c r="I7" s="1130"/>
      <c r="J7" s="1129" t="s">
        <v>79</v>
      </c>
      <c r="K7" s="1129"/>
      <c r="L7" s="1129"/>
      <c r="M7" s="1129"/>
      <c r="N7" s="1174" t="s">
        <v>844</v>
      </c>
      <c r="O7" s="1131" t="s">
        <v>579</v>
      </c>
      <c r="P7" s="1132"/>
      <c r="Q7" s="1133"/>
      <c r="R7" s="1135" t="s">
        <v>582</v>
      </c>
      <c r="S7" s="1136"/>
      <c r="T7" s="1136"/>
      <c r="U7" s="1135" t="s">
        <v>583</v>
      </c>
      <c r="V7" s="1136"/>
      <c r="W7" s="1181"/>
      <c r="X7" s="1135" t="s">
        <v>584</v>
      </c>
      <c r="Y7" s="1136"/>
      <c r="Z7" s="1137"/>
      <c r="AA7" s="487" t="s">
        <v>1165</v>
      </c>
      <c r="AB7" s="355"/>
      <c r="AC7" s="355"/>
      <c r="AD7" s="1102" t="s">
        <v>848</v>
      </c>
      <c r="AE7" s="1102"/>
      <c r="AF7" s="1102"/>
      <c r="AG7" s="1102"/>
      <c r="AH7" s="1102"/>
      <c r="AI7" s="355"/>
      <c r="AJ7" s="355"/>
      <c r="AK7" s="355"/>
      <c r="AL7" s="355"/>
      <c r="AM7" s="355"/>
      <c r="AN7" s="355"/>
      <c r="AO7" s="355"/>
      <c r="AP7" s="355"/>
      <c r="AQ7" s="355"/>
      <c r="AR7" s="355"/>
      <c r="AS7" s="355"/>
      <c r="AT7" s="355"/>
      <c r="AU7" s="355"/>
      <c r="AV7" s="355"/>
    </row>
    <row r="8" spans="1:48" ht="24.75" customHeight="1">
      <c r="A8" s="445"/>
      <c r="B8" s="1112" t="s">
        <v>569</v>
      </c>
      <c r="C8" s="1113"/>
      <c r="D8" s="1113"/>
      <c r="E8" s="1163">
        <f>IF(トップページ!$S$20&lt;&gt;0,トップページ!$S$20,"")</f>
      </c>
      <c r="F8" s="1164">
        <f>IF(トップページ!$S$20&lt;&gt;0,トップページ!$S$20,"")</f>
      </c>
      <c r="G8" s="1164">
        <f>IF(トップページ!$S$20&lt;&gt;0,トップページ!$S$20,"")</f>
      </c>
      <c r="H8" s="1164">
        <f>IF(トップページ!$S$20&lt;&gt;0,トップページ!$S$20,"")</f>
      </c>
      <c r="I8" s="1165">
        <f>IF(トップページ!$S$20&lt;&gt;0,トップページ!$S$20,"")</f>
      </c>
      <c r="J8" s="1010">
        <f>IF(トップページ!$V$20&lt;&gt;0,トップページ!$V$20,"")</f>
      </c>
      <c r="K8" s="1010">
        <f>IF(トップページ!$V$20&lt;&gt;0,トップページ!$V$20,"")</f>
      </c>
      <c r="L8" s="1010">
        <f>IF(トップページ!$V$20&lt;&gt;0,トップページ!$V$20,"")</f>
      </c>
      <c r="M8" s="1010">
        <f>IF(トップページ!$V$20&lt;&gt;0,トップページ!$V$20,"")</f>
      </c>
      <c r="N8" s="1175"/>
      <c r="O8" s="1166" t="s">
        <v>581</v>
      </c>
      <c r="P8" s="1167"/>
      <c r="Q8" s="354" t="s">
        <v>52</v>
      </c>
      <c r="R8" s="1122">
        <f>IF(トップページ!$S$32&lt;&gt;0,トップページ!$S$32,"")</f>
      </c>
      <c r="S8" s="1123"/>
      <c r="T8" s="1123"/>
      <c r="U8" s="1122">
        <f>IF(トップページ!$U$32&lt;&gt;0,トップページ!$U$32,"")</f>
      </c>
      <c r="V8" s="1123"/>
      <c r="W8" s="1134"/>
      <c r="X8" s="1087">
        <f>IF(トップページ!$W$32&lt;&gt;0,トップページ!$W$32,"")</f>
      </c>
      <c r="Y8" s="1010"/>
      <c r="Z8" s="1011"/>
      <c r="AA8" s="487"/>
      <c r="AB8" s="355"/>
      <c r="AC8" s="355"/>
      <c r="AD8" s="1102"/>
      <c r="AE8" s="1102"/>
      <c r="AF8" s="1102"/>
      <c r="AG8" s="1102"/>
      <c r="AH8" s="1102"/>
      <c r="AI8" s="355"/>
      <c r="AJ8" s="355"/>
      <c r="AK8" s="355"/>
      <c r="AL8" s="355"/>
      <c r="AM8" s="355"/>
      <c r="AN8" s="355"/>
      <c r="AO8" s="355"/>
      <c r="AP8" s="355"/>
      <c r="AQ8" s="355"/>
      <c r="AR8" s="355"/>
      <c r="AS8" s="355"/>
      <c r="AT8" s="355"/>
      <c r="AU8" s="355"/>
      <c r="AV8" s="355"/>
    </row>
    <row r="9" spans="1:48" ht="24.75" customHeight="1">
      <c r="A9" s="446"/>
      <c r="B9" s="1112" t="s">
        <v>80</v>
      </c>
      <c r="C9" s="1113"/>
      <c r="D9" s="1114"/>
      <c r="E9" s="1163">
        <f>IF(トップページ!$S$21&lt;&gt;0,トップページ!$S$21,"")</f>
      </c>
      <c r="F9" s="1164"/>
      <c r="G9" s="1164"/>
      <c r="H9" s="1164"/>
      <c r="I9" s="1165"/>
      <c r="J9" s="1087">
        <f>IF(トップページ!$V$21&lt;&gt;0,トップページ!$V$21,"")</f>
      </c>
      <c r="K9" s="1010"/>
      <c r="L9" s="1010"/>
      <c r="M9" s="1191"/>
      <c r="N9" s="1175"/>
      <c r="O9" s="1166"/>
      <c r="P9" s="1167"/>
      <c r="Q9" s="354" t="s">
        <v>53</v>
      </c>
      <c r="R9" s="1087">
        <f>IF(トップページ!$T$32&lt;&gt;0,トップページ!$T$32,"")</f>
      </c>
      <c r="S9" s="1010"/>
      <c r="T9" s="1010"/>
      <c r="U9" s="1087">
        <f>IF(トップページ!$V$32&lt;&gt;0,トップページ!$V$32,"")</f>
      </c>
      <c r="V9" s="1010"/>
      <c r="W9" s="1088"/>
      <c r="X9" s="1087">
        <f>IF(トップページ!$X$32&lt;&gt;0,トップページ!$X$32,"")</f>
      </c>
      <c r="Y9" s="1010"/>
      <c r="Z9" s="1011"/>
      <c r="AA9" s="487" t="s">
        <v>1166</v>
      </c>
      <c r="AB9" s="355"/>
      <c r="AC9" s="355"/>
      <c r="AD9" s="636" t="s">
        <v>849</v>
      </c>
      <c r="AE9" s="636" t="s">
        <v>850</v>
      </c>
      <c r="AF9" s="636" t="s">
        <v>851</v>
      </c>
      <c r="AG9" s="636"/>
      <c r="AH9" s="636"/>
      <c r="AI9" s="355"/>
      <c r="AJ9" s="355"/>
      <c r="AK9" s="355"/>
      <c r="AL9" s="355"/>
      <c r="AM9" s="355"/>
      <c r="AN9" s="355"/>
      <c r="AO9" s="355"/>
      <c r="AP9" s="355"/>
      <c r="AQ9" s="355"/>
      <c r="AR9" s="355"/>
      <c r="AS9" s="355"/>
      <c r="AT9" s="355"/>
      <c r="AU9" s="355"/>
      <c r="AV9" s="355"/>
    </row>
    <row r="10" spans="1:48" ht="24.75" customHeight="1">
      <c r="A10" s="445"/>
      <c r="B10" s="1112" t="s">
        <v>577</v>
      </c>
      <c r="C10" s="1113"/>
      <c r="D10" s="1114"/>
      <c r="E10" s="1163">
        <f>IF(トップページ!$S$23&lt;&gt;0,トップページ!$S$23,"")</f>
      </c>
      <c r="F10" s="1164"/>
      <c r="G10" s="1164"/>
      <c r="H10" s="1164"/>
      <c r="I10" s="1165"/>
      <c r="J10" s="1087">
        <f>IF(トップページ!$V$23&lt;&gt;0,トップページ!$V$23,"")</f>
      </c>
      <c r="K10" s="1010"/>
      <c r="L10" s="1010"/>
      <c r="M10" s="1191"/>
      <c r="N10" s="1175"/>
      <c r="O10" s="1168" t="s">
        <v>69</v>
      </c>
      <c r="P10" s="1169"/>
      <c r="Q10" s="368" t="s">
        <v>52</v>
      </c>
      <c r="R10" s="1122">
        <f>IF(トップページ!$S$33&lt;&gt;0,トップページ!$S$33,"")</f>
      </c>
      <c r="S10" s="1123"/>
      <c r="T10" s="1123"/>
      <c r="U10" s="1122">
        <f>IF(トップページ!$U$33&lt;&gt;0,トップページ!$U$33,"")</f>
      </c>
      <c r="V10" s="1123"/>
      <c r="W10" s="1134"/>
      <c r="X10" s="1087">
        <f>IF(トップページ!$W$33&lt;&gt;0,トップページ!$W$33,"")</f>
      </c>
      <c r="Y10" s="1010"/>
      <c r="Z10" s="1011"/>
      <c r="AA10" s="487" t="s">
        <v>1169</v>
      </c>
      <c r="AB10" s="355"/>
      <c r="AC10" s="355"/>
      <c r="AD10" s="637"/>
      <c r="AE10" s="637"/>
      <c r="AF10" s="637"/>
      <c r="AG10" s="637"/>
      <c r="AH10" s="637"/>
      <c r="AI10" s="355"/>
      <c r="AJ10" s="355"/>
      <c r="AK10" s="355"/>
      <c r="AL10" s="355"/>
      <c r="AM10" s="355"/>
      <c r="AN10" s="355"/>
      <c r="AO10" s="355"/>
      <c r="AP10" s="355"/>
      <c r="AQ10" s="355"/>
      <c r="AR10" s="355"/>
      <c r="AS10" s="355"/>
      <c r="AT10" s="355"/>
      <c r="AU10" s="355"/>
      <c r="AV10" s="355"/>
    </row>
    <row r="11" spans="1:48" ht="24.75" customHeight="1" thickBot="1">
      <c r="A11" s="446"/>
      <c r="B11" s="1117" t="s">
        <v>580</v>
      </c>
      <c r="C11" s="1118"/>
      <c r="D11" s="1119"/>
      <c r="E11" s="1177">
        <f>IF(トップページ!$S$24&lt;&gt;0,トップページ!$S$24,"")</f>
      </c>
      <c r="F11" s="1178"/>
      <c r="G11" s="1178"/>
      <c r="H11" s="1178"/>
      <c r="I11" s="1179"/>
      <c r="J11" s="1097">
        <f>IF(トップページ!$V$24&lt;&gt;0,トップページ!$V$24,"")</f>
      </c>
      <c r="K11" s="1024"/>
      <c r="L11" s="1024"/>
      <c r="M11" s="1192"/>
      <c r="N11" s="1176"/>
      <c r="O11" s="1170"/>
      <c r="P11" s="1171"/>
      <c r="Q11" s="369" t="s">
        <v>53</v>
      </c>
      <c r="R11" s="1097">
        <f>IF(トップページ!$T$33&lt;&gt;0,トップページ!$T$33,"")</f>
      </c>
      <c r="S11" s="1024"/>
      <c r="T11" s="1024"/>
      <c r="U11" s="1097">
        <f>IF(トップページ!$V$33&lt;&gt;0,トップページ!$V$33,"")</f>
      </c>
      <c r="V11" s="1024"/>
      <c r="W11" s="1098"/>
      <c r="X11" s="1097">
        <f>IF(トップページ!$X$33&lt;&gt;0,トップページ!$X$33,"")</f>
      </c>
      <c r="Y11" s="1024"/>
      <c r="Z11" s="1025"/>
      <c r="AA11" s="487" t="s">
        <v>1167</v>
      </c>
      <c r="AB11" s="360"/>
      <c r="AC11" s="355"/>
      <c r="AD11" s="636"/>
      <c r="AE11" s="637"/>
      <c r="AF11" s="637"/>
      <c r="AG11" s="637"/>
      <c r="AH11" s="637"/>
      <c r="AI11" s="355"/>
      <c r="AJ11" s="355"/>
      <c r="AK11" s="355"/>
      <c r="AL11" s="355"/>
      <c r="AM11" s="355"/>
      <c r="AN11" s="355"/>
      <c r="AO11" s="355"/>
      <c r="AP11" s="355"/>
      <c r="AQ11" s="355"/>
      <c r="AR11" s="355"/>
      <c r="AS11" s="355"/>
      <c r="AT11" s="355"/>
      <c r="AU11" s="355"/>
      <c r="AV11" s="355"/>
    </row>
    <row r="12" spans="1:48" ht="30" customHeight="1" thickTop="1">
      <c r="A12" s="1180" t="s">
        <v>100</v>
      </c>
      <c r="B12" s="1115" t="str">
        <f>IF(AA1=5,$AD$12,$AE$12)</f>
        <v>背番号</v>
      </c>
      <c r="C12" s="1149" t="s">
        <v>1110</v>
      </c>
      <c r="D12" s="1151" t="s">
        <v>54</v>
      </c>
      <c r="E12" s="1152"/>
      <c r="F12" s="1152"/>
      <c r="G12" s="1153"/>
      <c r="H12" s="1184" t="s">
        <v>946</v>
      </c>
      <c r="I12" s="1184"/>
      <c r="J12" s="1185"/>
      <c r="K12" s="1182" t="s">
        <v>58</v>
      </c>
      <c r="L12" s="1151" t="s">
        <v>65</v>
      </c>
      <c r="M12" s="1184"/>
      <c r="N12" s="1185"/>
      <c r="O12" s="1091" t="s">
        <v>1108</v>
      </c>
      <c r="P12" s="1092"/>
      <c r="Q12" s="1093"/>
      <c r="R12" s="1193" t="s">
        <v>1107</v>
      </c>
      <c r="S12" s="1193"/>
      <c r="T12" s="1193"/>
      <c r="U12" s="1193"/>
      <c r="V12" s="1193"/>
      <c r="W12" s="1194"/>
      <c r="X12" s="1138" t="s">
        <v>1138</v>
      </c>
      <c r="Y12" s="1139"/>
      <c r="Z12" s="1140"/>
      <c r="AA12" s="487" t="s">
        <v>1168</v>
      </c>
      <c r="AB12" s="360"/>
      <c r="AC12" s="355"/>
      <c r="AD12" s="636" t="s">
        <v>948</v>
      </c>
      <c r="AE12" s="636" t="s">
        <v>55</v>
      </c>
      <c r="AF12" s="636"/>
      <c r="AG12" s="636"/>
      <c r="AH12" s="636"/>
      <c r="AI12" s="355"/>
      <c r="AJ12" s="355"/>
      <c r="AK12" s="355"/>
      <c r="AL12" s="355"/>
      <c r="AM12" s="355"/>
      <c r="AN12" s="355"/>
      <c r="AO12" s="355"/>
      <c r="AP12" s="355"/>
      <c r="AQ12" s="355"/>
      <c r="AR12" s="355"/>
      <c r="AS12" s="355"/>
      <c r="AT12" s="355"/>
      <c r="AU12" s="355"/>
      <c r="AV12" s="355"/>
    </row>
    <row r="13" spans="1:48" ht="30" customHeight="1">
      <c r="A13" s="1180"/>
      <c r="B13" s="1116"/>
      <c r="C13" s="1150"/>
      <c r="D13" s="1154"/>
      <c r="E13" s="1155"/>
      <c r="F13" s="1155"/>
      <c r="G13" s="1156"/>
      <c r="H13" s="1187"/>
      <c r="I13" s="1187"/>
      <c r="J13" s="1188"/>
      <c r="K13" s="1183"/>
      <c r="L13" s="1186"/>
      <c r="M13" s="1187"/>
      <c r="N13" s="1188"/>
      <c r="O13" s="1094"/>
      <c r="P13" s="1095"/>
      <c r="Q13" s="1096"/>
      <c r="R13" s="1160" t="s">
        <v>860</v>
      </c>
      <c r="S13" s="1160"/>
      <c r="T13" s="1160"/>
      <c r="U13" s="1147" t="s">
        <v>861</v>
      </c>
      <c r="V13" s="1147"/>
      <c r="W13" s="1148"/>
      <c r="X13" s="1141"/>
      <c r="Y13" s="1142"/>
      <c r="Z13" s="1143"/>
      <c r="AA13" s="355"/>
      <c r="AB13" s="488" t="s">
        <v>60</v>
      </c>
      <c r="AC13" s="355"/>
      <c r="AD13" s="1102" t="s">
        <v>101</v>
      </c>
      <c r="AE13" s="1102"/>
      <c r="AF13" s="1102"/>
      <c r="AG13" s="1102"/>
      <c r="AH13" s="1102"/>
      <c r="AI13" s="355"/>
      <c r="AJ13" s="355"/>
      <c r="AK13" s="355"/>
      <c r="AL13" s="355"/>
      <c r="AM13" s="355"/>
      <c r="AN13" s="355"/>
      <c r="AO13" s="355"/>
      <c r="AP13" s="355"/>
      <c r="AQ13" s="355"/>
      <c r="AR13" s="355"/>
      <c r="AS13" s="355"/>
      <c r="AT13" s="355"/>
      <c r="AU13" s="355"/>
      <c r="AV13" s="355"/>
    </row>
    <row r="14" spans="1:48" ht="30" customHeight="1">
      <c r="A14" s="447"/>
      <c r="B14" s="349">
        <v>1</v>
      </c>
      <c r="C14" s="471"/>
      <c r="D14" s="1122">
        <f>IF($A14&lt;&gt;0,VLOOKUP($A14,'選手データ'!$C$2:$V$102,4,FALSE),"")</f>
      </c>
      <c r="E14" s="1123"/>
      <c r="F14" s="1123"/>
      <c r="G14" s="1134"/>
      <c r="H14" s="1172">
        <f>IF($A14&lt;&gt;0,VLOOKUP($A14,'選手データ'!$C$2:$V$102,5,FALSE),"")</f>
      </c>
      <c r="I14" s="1172"/>
      <c r="J14" s="1173"/>
      <c r="K14" s="475">
        <f>IF($A14&lt;&gt;0,VLOOKUP($A14,'選手データ'!$C$2:$V$102,3,FALSE),"")</f>
      </c>
      <c r="L14" s="1099">
        <f>IF($A14&lt;&gt;0,VLOOKUP($A14,'選手データ'!$C$2:$V$102,9,FALSE),"")</f>
      </c>
      <c r="M14" s="1100"/>
      <c r="N14" s="1101"/>
      <c r="O14" s="1157">
        <f>IF($A14&lt;&gt;0,VLOOKUP($A14,'選手データ'!$C$2:$V$102,2,FALSE),"")</f>
      </c>
      <c r="P14" s="1158"/>
      <c r="Q14" s="1159"/>
      <c r="R14" s="1144">
        <f>IF($A14&lt;&gt;0,VLOOKUP($A14,'選手データ'!$C$2:$V$102,7,FALSE),"")</f>
      </c>
      <c r="S14" s="1145"/>
      <c r="T14" s="1146"/>
      <c r="U14" s="1144">
        <f>IF($A14&lt;&gt;0,VLOOKUP($A14,'選手データ'!$C$2:$V$102,8,FALSE),"")</f>
      </c>
      <c r="V14" s="1145"/>
      <c r="W14" s="1146"/>
      <c r="X14" s="1110">
        <f>IF($A14&lt;&gt;0,VLOOKUP($A14,'選手データ'!$C$2:$V$102,10,FALSE),"")</f>
      </c>
      <c r="Y14" s="1110"/>
      <c r="Z14" s="1111"/>
      <c r="AA14" s="355"/>
      <c r="AB14" s="489">
        <f>IF($A14&lt;&gt;0,VLOOKUP($A14,'選手データ'!$C$2:$V$102,4,FALSE),"")</f>
      </c>
      <c r="AC14" s="360"/>
      <c r="AD14" s="1102"/>
      <c r="AE14" s="1102"/>
      <c r="AF14" s="1102"/>
      <c r="AG14" s="1102"/>
      <c r="AH14" s="1102"/>
      <c r="AI14" s="355"/>
      <c r="AJ14" s="355"/>
      <c r="AK14" s="355"/>
      <c r="AL14" s="355"/>
      <c r="AM14" s="355"/>
      <c r="AN14" s="355"/>
      <c r="AO14" s="355"/>
      <c r="AP14" s="355"/>
      <c r="AQ14" s="355"/>
      <c r="AR14" s="355"/>
      <c r="AS14" s="355"/>
      <c r="AT14" s="355"/>
      <c r="AU14" s="355"/>
      <c r="AV14" s="355"/>
    </row>
    <row r="15" spans="1:48" ht="30" customHeight="1">
      <c r="A15" s="447"/>
      <c r="B15" s="350">
        <v>2</v>
      </c>
      <c r="C15" s="472"/>
      <c r="D15" s="1087">
        <f>IF($A15&lt;&gt;0,VLOOKUP($A15,'選手データ'!$C$2:$V$102,4,FALSE),"")</f>
      </c>
      <c r="E15" s="1010"/>
      <c r="F15" s="1010"/>
      <c r="G15" s="1088"/>
      <c r="H15" s="1089">
        <f>IF($A15&lt;&gt;0,VLOOKUP($A15,'選手データ'!$C$2:$V$102,5,FALSE),"")</f>
      </c>
      <c r="I15" s="1089"/>
      <c r="J15" s="1090"/>
      <c r="K15" s="476">
        <f>IF($A15&lt;&gt;0,VLOOKUP($A15,'選手データ'!$C$2:$V$102,3,FALSE),"")</f>
      </c>
      <c r="L15" s="1012">
        <f>IF($A15&lt;&gt;0,VLOOKUP($A15,'選手データ'!$C$2:$V$102,9,FALSE),"")</f>
      </c>
      <c r="M15" s="1013"/>
      <c r="N15" s="1014"/>
      <c r="O15" s="1015">
        <f>IF($A15&lt;&gt;0,VLOOKUP($A15,'選手データ'!$C$2:$V$102,2,FALSE),"")</f>
      </c>
      <c r="P15" s="1016"/>
      <c r="Q15" s="1017"/>
      <c r="R15" s="1018">
        <f>IF($A15&lt;&gt;0,VLOOKUP($A15,'選手データ'!$C$2:$V$102,7,FALSE),"")</f>
      </c>
      <c r="S15" s="1019"/>
      <c r="T15" s="1020"/>
      <c r="U15" s="1018">
        <f>IF($A15&lt;&gt;0,VLOOKUP($A15,'選手データ'!$C$2:$V$102,8,FALSE),"")</f>
      </c>
      <c r="V15" s="1019"/>
      <c r="W15" s="1020"/>
      <c r="X15" s="1010">
        <f>IF($A15&lt;&gt;0,VLOOKUP($A15,'選手データ'!$C$2:$V$102,10,FALSE),"")</f>
      </c>
      <c r="Y15" s="1010"/>
      <c r="Z15" s="1011"/>
      <c r="AA15" s="355"/>
      <c r="AB15" s="489">
        <f>IF($A15&lt;&gt;0,VLOOKUP($A15,'選手データ'!$C$2:$V$102,4,FALSE),"")</f>
      </c>
      <c r="AC15" s="355"/>
      <c r="AD15" s="636"/>
      <c r="AE15" s="636" t="s">
        <v>95</v>
      </c>
      <c r="AF15" s="636" t="s">
        <v>72</v>
      </c>
      <c r="AG15" s="636" t="s">
        <v>97</v>
      </c>
      <c r="AH15" s="636" t="s">
        <v>71</v>
      </c>
      <c r="AI15" s="355"/>
      <c r="AJ15" s="355"/>
      <c r="AK15" s="355"/>
      <c r="AL15" s="355"/>
      <c r="AM15" s="355"/>
      <c r="AN15" s="355"/>
      <c r="AO15" s="355"/>
      <c r="AP15" s="355"/>
      <c r="AQ15" s="355"/>
      <c r="AR15" s="355"/>
      <c r="AS15" s="355"/>
      <c r="AT15" s="355"/>
      <c r="AU15" s="355"/>
      <c r="AV15" s="355"/>
    </row>
    <row r="16" spans="1:48" ht="30" customHeight="1">
      <c r="A16" s="447"/>
      <c r="B16" s="350">
        <v>3</v>
      </c>
      <c r="C16" s="472"/>
      <c r="D16" s="1087">
        <f>IF($A16&lt;&gt;0,VLOOKUP($A16,'選手データ'!$C$2:$V$102,4,FALSE),"")</f>
      </c>
      <c r="E16" s="1010"/>
      <c r="F16" s="1010"/>
      <c r="G16" s="1088"/>
      <c r="H16" s="1089">
        <f>IF($A16&lt;&gt;0,VLOOKUP($A16,'選手データ'!$C$2:$V$102,5,FALSE),"")</f>
      </c>
      <c r="I16" s="1089"/>
      <c r="J16" s="1090"/>
      <c r="K16" s="476">
        <f>IF($A16&lt;&gt;0,VLOOKUP($A16,'選手データ'!$C$2:$V$102,3,FALSE),"")</f>
      </c>
      <c r="L16" s="1012">
        <f>IF($A16&lt;&gt;0,VLOOKUP($A16,'選手データ'!$C$2:$V$102,9,FALSE),"")</f>
      </c>
      <c r="M16" s="1013"/>
      <c r="N16" s="1014"/>
      <c r="O16" s="1015">
        <f>IF($A16&lt;&gt;0,VLOOKUP($A16,'選手データ'!$C$2:$V$102,2,FALSE),"")</f>
      </c>
      <c r="P16" s="1016"/>
      <c r="Q16" s="1017"/>
      <c r="R16" s="1018">
        <f>IF($A16&lt;&gt;0,VLOOKUP($A16,'選手データ'!$C$2:$V$102,7,FALSE),"")</f>
      </c>
      <c r="S16" s="1019"/>
      <c r="T16" s="1020"/>
      <c r="U16" s="1018">
        <f>IF($A16&lt;&gt;0,VLOOKUP($A16,'選手データ'!$C$2:$V$102,8,FALSE),"")</f>
      </c>
      <c r="V16" s="1019"/>
      <c r="W16" s="1020"/>
      <c r="X16" s="1010">
        <f>IF($A16&lt;&gt;0,VLOOKUP($A16,'選手データ'!$C$2:$V$102,10,FALSE),"")</f>
      </c>
      <c r="Y16" s="1010"/>
      <c r="Z16" s="1011"/>
      <c r="AA16" s="355"/>
      <c r="AB16" s="489">
        <f>IF($A16&lt;&gt;0,VLOOKUP($A16,'選手データ'!$C$2:$V$102,4,FALSE),"")</f>
      </c>
      <c r="AC16" s="355"/>
      <c r="AD16" s="1102" t="s">
        <v>108</v>
      </c>
      <c r="AE16" s="1102"/>
      <c r="AF16" s="1102"/>
      <c r="AG16" s="1102"/>
      <c r="AH16" s="1102"/>
      <c r="AI16" s="355"/>
      <c r="AJ16" s="355"/>
      <c r="AK16" s="355"/>
      <c r="AL16" s="355"/>
      <c r="AM16" s="355"/>
      <c r="AN16" s="355"/>
      <c r="AO16" s="355"/>
      <c r="AP16" s="355"/>
      <c r="AQ16" s="355"/>
      <c r="AR16" s="355"/>
      <c r="AS16" s="355"/>
      <c r="AT16" s="355"/>
      <c r="AU16" s="355"/>
      <c r="AV16" s="355"/>
    </row>
    <row r="17" spans="1:48" ht="30" customHeight="1">
      <c r="A17" s="447"/>
      <c r="B17" s="350">
        <v>4</v>
      </c>
      <c r="C17" s="472"/>
      <c r="D17" s="1087">
        <f>IF($A17&lt;&gt;0,VLOOKUP($A17,'選手データ'!$C$2:$V$102,4,FALSE),"")</f>
      </c>
      <c r="E17" s="1010"/>
      <c r="F17" s="1010"/>
      <c r="G17" s="1088"/>
      <c r="H17" s="1089">
        <f>IF($A17&lt;&gt;0,VLOOKUP($A17,'選手データ'!$C$2:$V$102,5,FALSE),"")</f>
      </c>
      <c r="I17" s="1089"/>
      <c r="J17" s="1090"/>
      <c r="K17" s="476">
        <f>IF($A17&lt;&gt;0,VLOOKUP($A17,'選手データ'!$C$2:$V$102,3,FALSE),"")</f>
      </c>
      <c r="L17" s="1012">
        <f>IF($A17&lt;&gt;0,VLOOKUP($A17,'選手データ'!$C$2:$V$102,9,FALSE),"")</f>
      </c>
      <c r="M17" s="1013"/>
      <c r="N17" s="1014"/>
      <c r="O17" s="1015">
        <f>IF($A17&lt;&gt;0,VLOOKUP($A17,'選手データ'!$C$2:$V$102,2,FALSE),"")</f>
      </c>
      <c r="P17" s="1016"/>
      <c r="Q17" s="1017"/>
      <c r="R17" s="1018">
        <f>IF($A17&lt;&gt;0,VLOOKUP($A17,'選手データ'!$C$2:$V$102,7,FALSE),"")</f>
      </c>
      <c r="S17" s="1019"/>
      <c r="T17" s="1020"/>
      <c r="U17" s="1018">
        <f>IF($A17&lt;&gt;0,VLOOKUP($A17,'選手データ'!$C$2:$V$102,8,FALSE),"")</f>
      </c>
      <c r="V17" s="1019"/>
      <c r="W17" s="1020"/>
      <c r="X17" s="1010">
        <f>IF($A17&lt;&gt;0,VLOOKUP($A17,'選手データ'!$C$2:$V$102,10,FALSE),"")</f>
      </c>
      <c r="Y17" s="1010"/>
      <c r="Z17" s="1011"/>
      <c r="AA17" s="355"/>
      <c r="AB17" s="489">
        <f>IF($A17&lt;&gt;0,VLOOKUP($A17,'選手データ'!$C$2:$V$102,4,FALSE),"")</f>
      </c>
      <c r="AC17" s="355"/>
      <c r="AD17" s="1102"/>
      <c r="AE17" s="1102"/>
      <c r="AF17" s="1102"/>
      <c r="AG17" s="1102"/>
      <c r="AH17" s="1102"/>
      <c r="AI17" s="355"/>
      <c r="AJ17" s="355"/>
      <c r="AK17" s="355"/>
      <c r="AL17" s="355"/>
      <c r="AM17" s="355"/>
      <c r="AN17" s="355"/>
      <c r="AO17" s="355"/>
      <c r="AP17" s="355"/>
      <c r="AQ17" s="355"/>
      <c r="AR17" s="355"/>
      <c r="AS17" s="355"/>
      <c r="AT17" s="355"/>
      <c r="AU17" s="355"/>
      <c r="AV17" s="355"/>
    </row>
    <row r="18" spans="1:48" ht="30" customHeight="1">
      <c r="A18" s="447"/>
      <c r="B18" s="350">
        <v>5</v>
      </c>
      <c r="C18" s="472"/>
      <c r="D18" s="1087">
        <f>IF($A18&lt;&gt;0,VLOOKUP($A18,'選手データ'!$C$2:$V$102,4,FALSE),"")</f>
      </c>
      <c r="E18" s="1010"/>
      <c r="F18" s="1010"/>
      <c r="G18" s="1088"/>
      <c r="H18" s="1089">
        <f>IF($A18&lt;&gt;0,VLOOKUP($A18,'選手データ'!$C$2:$V$102,5,FALSE),"")</f>
      </c>
      <c r="I18" s="1089"/>
      <c r="J18" s="1090"/>
      <c r="K18" s="476">
        <f>IF($A18&lt;&gt;0,VLOOKUP($A18,'選手データ'!$C$2:$V$102,3,FALSE),"")</f>
      </c>
      <c r="L18" s="1012">
        <f>IF($A18&lt;&gt;0,VLOOKUP($A18,'選手データ'!$C$2:$V$102,9,FALSE),"")</f>
      </c>
      <c r="M18" s="1013"/>
      <c r="N18" s="1014"/>
      <c r="O18" s="1015">
        <f>IF($A18&lt;&gt;0,VLOOKUP($A18,'選手データ'!$C$2:$V$102,2,FALSE),"")</f>
      </c>
      <c r="P18" s="1016"/>
      <c r="Q18" s="1017"/>
      <c r="R18" s="1018">
        <f>IF($A18&lt;&gt;0,VLOOKUP($A18,'選手データ'!$C$2:$V$102,7,FALSE),"")</f>
      </c>
      <c r="S18" s="1019"/>
      <c r="T18" s="1020"/>
      <c r="U18" s="1018">
        <f>IF($A18&lt;&gt;0,VLOOKUP($A18,'選手データ'!$C$2:$V$102,8,FALSE),"")</f>
      </c>
      <c r="V18" s="1019"/>
      <c r="W18" s="1020"/>
      <c r="X18" s="1010">
        <f>IF($A18&lt;&gt;0,VLOOKUP($A18,'選手データ'!$C$2:$V$102,10,FALSE),"")</f>
      </c>
      <c r="Y18" s="1010"/>
      <c r="Z18" s="1011"/>
      <c r="AA18" s="355"/>
      <c r="AB18" s="489">
        <f>IF($A18&lt;&gt;0,VLOOKUP($A18,'選手データ'!$C$2:$V$102,4,FALSE),"")</f>
      </c>
      <c r="AC18" s="355"/>
      <c r="AD18" s="627"/>
      <c r="AE18" s="627"/>
      <c r="AF18" s="627"/>
      <c r="AG18" s="628"/>
      <c r="AH18" s="634"/>
      <c r="AI18" s="355"/>
      <c r="AJ18" s="355"/>
      <c r="AK18" s="355"/>
      <c r="AL18" s="355"/>
      <c r="AM18" s="355"/>
      <c r="AN18" s="355"/>
      <c r="AO18" s="355"/>
      <c r="AP18" s="355"/>
      <c r="AQ18" s="355"/>
      <c r="AR18" s="355"/>
      <c r="AS18" s="355"/>
      <c r="AT18" s="355"/>
      <c r="AU18" s="355"/>
      <c r="AV18" s="355"/>
    </row>
    <row r="19" spans="1:48" ht="30" customHeight="1">
      <c r="A19" s="447"/>
      <c r="B19" s="350">
        <v>6</v>
      </c>
      <c r="C19" s="472"/>
      <c r="D19" s="1087">
        <f>IF($A19&lt;&gt;0,VLOOKUP($A19,'選手データ'!$C$2:$V$102,4,FALSE),"")</f>
      </c>
      <c r="E19" s="1010"/>
      <c r="F19" s="1010"/>
      <c r="G19" s="1088"/>
      <c r="H19" s="1089">
        <f>IF($A19&lt;&gt;0,VLOOKUP($A19,'選手データ'!$C$2:$V$102,5,FALSE),"")</f>
      </c>
      <c r="I19" s="1089"/>
      <c r="J19" s="1090"/>
      <c r="K19" s="476">
        <f>IF($A19&lt;&gt;0,VLOOKUP($A19,'選手データ'!$C$2:$V$102,3,FALSE),"")</f>
      </c>
      <c r="L19" s="1012">
        <f>IF($A19&lt;&gt;0,VLOOKUP($A19,'選手データ'!$C$2:$V$102,9,FALSE),"")</f>
      </c>
      <c r="M19" s="1013"/>
      <c r="N19" s="1014"/>
      <c r="O19" s="1015">
        <f>IF($A19&lt;&gt;0,VLOOKUP($A19,'選手データ'!$C$2:$V$102,2,FALSE),"")</f>
      </c>
      <c r="P19" s="1016"/>
      <c r="Q19" s="1017"/>
      <c r="R19" s="1018">
        <f>IF($A19&lt;&gt;0,VLOOKUP($A19,'選手データ'!$C$2:$V$102,7,FALSE),"")</f>
      </c>
      <c r="S19" s="1019"/>
      <c r="T19" s="1020"/>
      <c r="U19" s="1018">
        <f>IF($A19&lt;&gt;0,VLOOKUP($A19,'選手データ'!$C$2:$V$102,8,FALSE),"")</f>
      </c>
      <c r="V19" s="1019"/>
      <c r="W19" s="1020"/>
      <c r="X19" s="1010">
        <f>IF($A19&lt;&gt;0,VLOOKUP($A19,'選手データ'!$C$2:$V$102,10,FALSE),"")</f>
      </c>
      <c r="Y19" s="1010"/>
      <c r="Z19" s="1011"/>
      <c r="AA19" s="355"/>
      <c r="AB19" s="489">
        <f>IF($A19&lt;&gt;0,VLOOKUP($A19,'選手データ'!$C$2:$V$102,4,FALSE),"")</f>
      </c>
      <c r="AC19" s="355"/>
      <c r="AD19" s="627"/>
      <c r="AE19" s="627"/>
      <c r="AF19" s="627"/>
      <c r="AG19" s="628"/>
      <c r="AH19" s="634"/>
      <c r="AI19" s="355"/>
      <c r="AJ19" s="355"/>
      <c r="AK19" s="355"/>
      <c r="AL19" s="355"/>
      <c r="AM19" s="355"/>
      <c r="AN19" s="355"/>
      <c r="AO19" s="355"/>
      <c r="AP19" s="355"/>
      <c r="AQ19" s="355"/>
      <c r="AR19" s="355"/>
      <c r="AS19" s="355"/>
      <c r="AT19" s="355"/>
      <c r="AU19" s="355"/>
      <c r="AV19" s="355"/>
    </row>
    <row r="20" spans="1:48" ht="30" customHeight="1">
      <c r="A20" s="447"/>
      <c r="B20" s="350">
        <v>7</v>
      </c>
      <c r="C20" s="472"/>
      <c r="D20" s="1087">
        <f>IF($A20&lt;&gt;0,VLOOKUP($A20,'選手データ'!$C$2:$V$102,4,FALSE),"")</f>
      </c>
      <c r="E20" s="1010"/>
      <c r="F20" s="1010"/>
      <c r="G20" s="1088"/>
      <c r="H20" s="1089">
        <f>IF($A20&lt;&gt;0,VLOOKUP($A20,'選手データ'!$C$2:$V$102,5,FALSE),"")</f>
      </c>
      <c r="I20" s="1089"/>
      <c r="J20" s="1090"/>
      <c r="K20" s="476">
        <f>IF($A20&lt;&gt;0,VLOOKUP($A20,'選手データ'!$C$2:$V$102,3,FALSE),"")</f>
      </c>
      <c r="L20" s="1012">
        <f>IF($A20&lt;&gt;0,VLOOKUP($A20,'選手データ'!$C$2:$V$102,9,FALSE),"")</f>
      </c>
      <c r="M20" s="1013"/>
      <c r="N20" s="1014"/>
      <c r="O20" s="1015">
        <f>IF($A20&lt;&gt;0,VLOOKUP($A20,'選手データ'!$C$2:$V$102,2,FALSE),"")</f>
      </c>
      <c r="P20" s="1016"/>
      <c r="Q20" s="1017"/>
      <c r="R20" s="1018">
        <f>IF($A20&lt;&gt;0,VLOOKUP($A20,'選手データ'!$C$2:$V$102,7,FALSE),"")</f>
      </c>
      <c r="S20" s="1019"/>
      <c r="T20" s="1020"/>
      <c r="U20" s="1018">
        <f>IF($A20&lt;&gt;0,VLOOKUP($A20,'選手データ'!$C$2:$V$102,8,FALSE),"")</f>
      </c>
      <c r="V20" s="1019"/>
      <c r="W20" s="1020"/>
      <c r="X20" s="1010">
        <f>IF($A20&lt;&gt;0,VLOOKUP($A20,'選手データ'!$C$2:$V$102,10,FALSE),"")</f>
      </c>
      <c r="Y20" s="1010"/>
      <c r="Z20" s="1011"/>
      <c r="AA20" s="355"/>
      <c r="AB20" s="489">
        <f>IF($A20&lt;&gt;0,VLOOKUP($A20,'選手データ'!$C$2:$V$102,4,FALSE),"")</f>
      </c>
      <c r="AC20" s="355"/>
      <c r="AD20" s="627"/>
      <c r="AE20" s="627"/>
      <c r="AF20" s="627"/>
      <c r="AG20" s="628"/>
      <c r="AH20" s="634"/>
      <c r="AI20" s="355"/>
      <c r="AJ20" s="355"/>
      <c r="AK20" s="355"/>
      <c r="AL20" s="355"/>
      <c r="AM20" s="355"/>
      <c r="AN20" s="355"/>
      <c r="AO20" s="355"/>
      <c r="AP20" s="355"/>
      <c r="AQ20" s="355"/>
      <c r="AR20" s="355"/>
      <c r="AS20" s="355"/>
      <c r="AT20" s="355"/>
      <c r="AU20" s="355"/>
      <c r="AV20" s="355"/>
    </row>
    <row r="21" spans="1:48" ht="30" customHeight="1">
      <c r="A21" s="447"/>
      <c r="B21" s="350">
        <v>8</v>
      </c>
      <c r="C21" s="472"/>
      <c r="D21" s="1087">
        <f>IF($A21&lt;&gt;0,VLOOKUP($A21,'選手データ'!$C$2:$V$102,4,FALSE),"")</f>
      </c>
      <c r="E21" s="1010"/>
      <c r="F21" s="1010"/>
      <c r="G21" s="1088"/>
      <c r="H21" s="1089">
        <f>IF($A21&lt;&gt;0,VLOOKUP($A21,'選手データ'!$C$2:$V$102,5,FALSE),"")</f>
      </c>
      <c r="I21" s="1089"/>
      <c r="J21" s="1090"/>
      <c r="K21" s="476">
        <f>IF($A21&lt;&gt;0,VLOOKUP($A21,'選手データ'!$C$2:$V$102,3,FALSE),"")</f>
      </c>
      <c r="L21" s="1012">
        <f>IF($A21&lt;&gt;0,VLOOKUP($A21,'選手データ'!$C$2:$V$102,9,FALSE),"")</f>
      </c>
      <c r="M21" s="1013"/>
      <c r="N21" s="1014"/>
      <c r="O21" s="1015">
        <f>IF($A21&lt;&gt;0,VLOOKUP($A21,'選手データ'!$C$2:$V$102,2,FALSE),"")</f>
      </c>
      <c r="P21" s="1016"/>
      <c r="Q21" s="1017"/>
      <c r="R21" s="1018">
        <f>IF($A21&lt;&gt;0,VLOOKUP($A21,'選手データ'!$C$2:$V$102,7,FALSE),"")</f>
      </c>
      <c r="S21" s="1019"/>
      <c r="T21" s="1020"/>
      <c r="U21" s="1018">
        <f>IF($A21&lt;&gt;0,VLOOKUP($A21,'選手データ'!$C$2:$V$102,8,FALSE),"")</f>
      </c>
      <c r="V21" s="1019"/>
      <c r="W21" s="1020"/>
      <c r="X21" s="1010">
        <f>IF($A21&lt;&gt;0,VLOOKUP($A21,'選手データ'!$C$2:$V$102,10,FALSE),"")</f>
      </c>
      <c r="Y21" s="1010"/>
      <c r="Z21" s="1011"/>
      <c r="AA21" s="355"/>
      <c r="AB21" s="489">
        <f>IF($A21&lt;&gt;0,VLOOKUP($A21,'選手データ'!$C$2:$V$102,4,FALSE),"")</f>
      </c>
      <c r="AC21" s="355"/>
      <c r="AD21" s="627"/>
      <c r="AE21" s="627"/>
      <c r="AF21" s="627"/>
      <c r="AG21" s="628"/>
      <c r="AH21" s="634"/>
      <c r="AI21" s="355"/>
      <c r="AJ21" s="355"/>
      <c r="AK21" s="355"/>
      <c r="AL21" s="355"/>
      <c r="AM21" s="355"/>
      <c r="AN21" s="355"/>
      <c r="AO21" s="355"/>
      <c r="AP21" s="355"/>
      <c r="AQ21" s="355"/>
      <c r="AR21" s="355"/>
      <c r="AS21" s="355"/>
      <c r="AT21" s="355"/>
      <c r="AU21" s="355"/>
      <c r="AV21" s="355"/>
    </row>
    <row r="22" spans="1:48" ht="30" customHeight="1">
      <c r="A22" s="447"/>
      <c r="B22" s="350">
        <v>9</v>
      </c>
      <c r="C22" s="472"/>
      <c r="D22" s="1087">
        <f>IF($A22&lt;&gt;0,VLOOKUP($A22,'選手データ'!$C$2:$V$102,4,FALSE),"")</f>
      </c>
      <c r="E22" s="1010"/>
      <c r="F22" s="1010"/>
      <c r="G22" s="1088"/>
      <c r="H22" s="1089">
        <f>IF($A22&lt;&gt;0,VLOOKUP($A22,'選手データ'!$C$2:$V$102,5,FALSE),"")</f>
      </c>
      <c r="I22" s="1089"/>
      <c r="J22" s="1090"/>
      <c r="K22" s="476">
        <f>IF($A22&lt;&gt;0,VLOOKUP($A22,'選手データ'!$C$2:$V$102,3,FALSE),"")</f>
      </c>
      <c r="L22" s="1012">
        <f>IF($A22&lt;&gt;0,VLOOKUP($A22,'選手データ'!$C$2:$V$102,9,FALSE),"")</f>
      </c>
      <c r="M22" s="1013"/>
      <c r="N22" s="1014"/>
      <c r="O22" s="1015">
        <f>IF($A22&lt;&gt;0,VLOOKUP($A22,'選手データ'!$C$2:$V$102,2,FALSE),"")</f>
      </c>
      <c r="P22" s="1016"/>
      <c r="Q22" s="1017"/>
      <c r="R22" s="1018">
        <f>IF($A22&lt;&gt;0,VLOOKUP($A22,'選手データ'!$C$2:$V$102,7,FALSE),"")</f>
      </c>
      <c r="S22" s="1019"/>
      <c r="T22" s="1020"/>
      <c r="U22" s="1018">
        <f>IF($A22&lt;&gt;0,VLOOKUP($A22,'選手データ'!$C$2:$V$102,8,FALSE),"")</f>
      </c>
      <c r="V22" s="1019"/>
      <c r="W22" s="1020"/>
      <c r="X22" s="1010">
        <f>IF($A22&lt;&gt;0,VLOOKUP($A22,'選手データ'!$C$2:$V$102,10,FALSE),"")</f>
      </c>
      <c r="Y22" s="1010"/>
      <c r="Z22" s="1011"/>
      <c r="AA22" s="355"/>
      <c r="AB22" s="489">
        <f>IF($A22&lt;&gt;0,VLOOKUP($A22,'選手データ'!$C$2:$V$102,4,FALSE),"")</f>
      </c>
      <c r="AC22" s="355"/>
      <c r="AD22" s="627"/>
      <c r="AE22" s="627"/>
      <c r="AF22" s="627"/>
      <c r="AG22" s="628"/>
      <c r="AH22" s="634"/>
      <c r="AI22" s="355"/>
      <c r="AJ22" s="355"/>
      <c r="AK22" s="355"/>
      <c r="AL22" s="355"/>
      <c r="AM22" s="355"/>
      <c r="AN22" s="355"/>
      <c r="AO22" s="355"/>
      <c r="AP22" s="355"/>
      <c r="AQ22" s="355"/>
      <c r="AR22" s="355"/>
      <c r="AS22" s="355"/>
      <c r="AT22" s="355"/>
      <c r="AU22" s="355"/>
      <c r="AV22" s="355"/>
    </row>
    <row r="23" spans="1:48" ht="30" customHeight="1">
      <c r="A23" s="447"/>
      <c r="B23" s="350">
        <v>10</v>
      </c>
      <c r="C23" s="472"/>
      <c r="D23" s="1087">
        <f>IF($A23&lt;&gt;0,VLOOKUP($A23,'選手データ'!$C$2:$V$102,4,FALSE),"")</f>
      </c>
      <c r="E23" s="1010"/>
      <c r="F23" s="1010"/>
      <c r="G23" s="1088"/>
      <c r="H23" s="1089">
        <f>IF($A23&lt;&gt;0,VLOOKUP($A23,'選手データ'!$C$2:$V$102,5,FALSE),"")</f>
      </c>
      <c r="I23" s="1089"/>
      <c r="J23" s="1090"/>
      <c r="K23" s="476">
        <f>IF($A23&lt;&gt;0,VLOOKUP($A23,'選手データ'!$C$2:$V$102,3,FALSE),"")</f>
      </c>
      <c r="L23" s="1012">
        <f>IF($A23&lt;&gt;0,VLOOKUP($A23,'選手データ'!$C$2:$V$102,9,FALSE),"")</f>
      </c>
      <c r="M23" s="1013"/>
      <c r="N23" s="1014"/>
      <c r="O23" s="1015">
        <f>IF($A23&lt;&gt;0,VLOOKUP($A23,'選手データ'!$C$2:$V$102,2,FALSE),"")</f>
      </c>
      <c r="P23" s="1016"/>
      <c r="Q23" s="1017"/>
      <c r="R23" s="1018">
        <f>IF($A23&lt;&gt;0,VLOOKUP($A23,'選手データ'!$C$2:$V$102,7,FALSE),"")</f>
      </c>
      <c r="S23" s="1019"/>
      <c r="T23" s="1020"/>
      <c r="U23" s="1018">
        <f>IF($A23&lt;&gt;0,VLOOKUP($A23,'選手データ'!$C$2:$V$102,8,FALSE),"")</f>
      </c>
      <c r="V23" s="1019"/>
      <c r="W23" s="1020"/>
      <c r="X23" s="1010">
        <f>IF($A23&lt;&gt;0,VLOOKUP($A23,'選手データ'!$C$2:$V$102,10,FALSE),"")</f>
      </c>
      <c r="Y23" s="1010"/>
      <c r="Z23" s="1011"/>
      <c r="AA23" s="355"/>
      <c r="AB23" s="489">
        <f>IF($A23&lt;&gt;0,VLOOKUP($A23,'選手データ'!$C$2:$V$102,4,FALSE),"")</f>
      </c>
      <c r="AC23" s="355"/>
      <c r="AD23" s="627"/>
      <c r="AE23" s="627"/>
      <c r="AF23" s="627"/>
      <c r="AG23" s="628"/>
      <c r="AH23" s="634"/>
      <c r="AI23" s="355"/>
      <c r="AJ23" s="355"/>
      <c r="AK23" s="355"/>
      <c r="AL23" s="355"/>
      <c r="AM23" s="355"/>
      <c r="AN23" s="355"/>
      <c r="AO23" s="355"/>
      <c r="AP23" s="355"/>
      <c r="AQ23" s="355"/>
      <c r="AR23" s="355"/>
      <c r="AS23" s="355"/>
      <c r="AT23" s="355"/>
      <c r="AU23" s="355"/>
      <c r="AV23" s="355"/>
    </row>
    <row r="24" spans="1:48" ht="30" customHeight="1">
      <c r="A24" s="447"/>
      <c r="B24" s="350">
        <v>11</v>
      </c>
      <c r="C24" s="472"/>
      <c r="D24" s="1087">
        <f>IF($A24&lt;&gt;0,VLOOKUP($A24,'選手データ'!$C$2:$V$102,4,FALSE),"")</f>
      </c>
      <c r="E24" s="1010"/>
      <c r="F24" s="1010"/>
      <c r="G24" s="1088"/>
      <c r="H24" s="1089">
        <f>IF($A24&lt;&gt;0,VLOOKUP($A24,'選手データ'!$C$2:$V$102,5,FALSE),"")</f>
      </c>
      <c r="I24" s="1089"/>
      <c r="J24" s="1090"/>
      <c r="K24" s="476">
        <f>IF($A24&lt;&gt;0,VLOOKUP($A24,'選手データ'!$C$2:$V$102,3,FALSE),"")</f>
      </c>
      <c r="L24" s="1012">
        <f>IF($A24&lt;&gt;0,VLOOKUP($A24,'選手データ'!$C$2:$V$102,9,FALSE),"")</f>
      </c>
      <c r="M24" s="1013"/>
      <c r="N24" s="1014"/>
      <c r="O24" s="1015">
        <f>IF($A24&lt;&gt;0,VLOOKUP($A24,'選手データ'!$C$2:$V$102,2,FALSE),"")</f>
      </c>
      <c r="P24" s="1016"/>
      <c r="Q24" s="1017"/>
      <c r="R24" s="1018">
        <f>IF($A24&lt;&gt;0,VLOOKUP($A24,'選手データ'!$C$2:$V$102,7,FALSE),"")</f>
      </c>
      <c r="S24" s="1019"/>
      <c r="T24" s="1020"/>
      <c r="U24" s="1018">
        <f>IF($A24&lt;&gt;0,VLOOKUP($A24,'選手データ'!$C$2:$V$102,8,FALSE),"")</f>
      </c>
      <c r="V24" s="1019"/>
      <c r="W24" s="1020"/>
      <c r="X24" s="1010">
        <f>IF($A24&lt;&gt;0,VLOOKUP($A24,'選手データ'!$C$2:$V$102,10,FALSE),"")</f>
      </c>
      <c r="Y24" s="1010"/>
      <c r="Z24" s="1011"/>
      <c r="AA24" s="355"/>
      <c r="AB24" s="489">
        <f>IF($A24&lt;&gt;0,VLOOKUP($A24,'選手データ'!$C$2:$V$102,4,FALSE),"")</f>
      </c>
      <c r="AC24" s="355"/>
      <c r="AD24" s="627"/>
      <c r="AE24" s="627"/>
      <c r="AF24" s="627"/>
      <c r="AG24" s="628"/>
      <c r="AH24" s="634"/>
      <c r="AI24" s="355"/>
      <c r="AJ24" s="355"/>
      <c r="AK24" s="355"/>
      <c r="AL24" s="355"/>
      <c r="AM24" s="355"/>
      <c r="AN24" s="355"/>
      <c r="AO24" s="355"/>
      <c r="AP24" s="355"/>
      <c r="AQ24" s="355"/>
      <c r="AR24" s="355"/>
      <c r="AS24" s="355"/>
      <c r="AT24" s="355"/>
      <c r="AU24" s="355"/>
      <c r="AV24" s="355"/>
    </row>
    <row r="25" spans="1:48" ht="30" customHeight="1">
      <c r="A25" s="447"/>
      <c r="B25" s="350">
        <v>12</v>
      </c>
      <c r="C25" s="472"/>
      <c r="D25" s="1087">
        <f>IF($A25&lt;&gt;0,VLOOKUP($A25,'選手データ'!$C$2:$V$102,4,FALSE),"")</f>
      </c>
      <c r="E25" s="1010"/>
      <c r="F25" s="1010"/>
      <c r="G25" s="1088"/>
      <c r="H25" s="1089">
        <f>IF($A25&lt;&gt;0,VLOOKUP($A25,'選手データ'!$C$2:$V$102,5,FALSE),"")</f>
      </c>
      <c r="I25" s="1089"/>
      <c r="J25" s="1090"/>
      <c r="K25" s="476">
        <f>IF($A25&lt;&gt;0,VLOOKUP($A25,'選手データ'!$C$2:$V$102,3,FALSE),"")</f>
      </c>
      <c r="L25" s="1012">
        <f>IF($A25&lt;&gt;0,VLOOKUP($A25,'選手データ'!$C$2:$V$102,9,FALSE),"")</f>
      </c>
      <c r="M25" s="1013"/>
      <c r="N25" s="1014"/>
      <c r="O25" s="1015">
        <f>IF($A25&lt;&gt;0,VLOOKUP($A25,'選手データ'!$C$2:$V$102,2,FALSE),"")</f>
      </c>
      <c r="P25" s="1016"/>
      <c r="Q25" s="1017"/>
      <c r="R25" s="1018">
        <f>IF($A25&lt;&gt;0,VLOOKUP($A25,'選手データ'!$C$2:$V$102,7,FALSE),"")</f>
      </c>
      <c r="S25" s="1019"/>
      <c r="T25" s="1020"/>
      <c r="U25" s="1018">
        <f>IF($A25&lt;&gt;0,VLOOKUP($A25,'選手データ'!$C$2:$V$102,8,FALSE),"")</f>
      </c>
      <c r="V25" s="1019"/>
      <c r="W25" s="1020"/>
      <c r="X25" s="1010">
        <f>IF($A25&lt;&gt;0,VLOOKUP($A25,'選手データ'!$C$2:$V$102,10,FALSE),"")</f>
      </c>
      <c r="Y25" s="1010"/>
      <c r="Z25" s="1011"/>
      <c r="AA25" s="355"/>
      <c r="AB25" s="489">
        <f>IF($A25&lt;&gt;0,VLOOKUP($A25,'選手データ'!$C$2:$V$102,4,FALSE),"")</f>
      </c>
      <c r="AC25" s="355"/>
      <c r="AD25" s="627"/>
      <c r="AE25" s="627"/>
      <c r="AF25" s="627"/>
      <c r="AG25" s="628"/>
      <c r="AH25" s="634"/>
      <c r="AI25" s="355"/>
      <c r="AJ25" s="355"/>
      <c r="AK25" s="355"/>
      <c r="AL25" s="355"/>
      <c r="AM25" s="355"/>
      <c r="AN25" s="355"/>
      <c r="AO25" s="355"/>
      <c r="AP25" s="355"/>
      <c r="AQ25" s="355"/>
      <c r="AR25" s="355"/>
      <c r="AS25" s="355"/>
      <c r="AT25" s="355"/>
      <c r="AU25" s="355"/>
      <c r="AV25" s="355"/>
    </row>
    <row r="26" spans="1:48" ht="30" customHeight="1">
      <c r="A26" s="447"/>
      <c r="B26" s="350">
        <v>13</v>
      </c>
      <c r="C26" s="472"/>
      <c r="D26" s="1087">
        <f>IF($A26&lt;&gt;0,VLOOKUP($A26,'選手データ'!$C$2:$V$102,4,FALSE),"")</f>
      </c>
      <c r="E26" s="1010"/>
      <c r="F26" s="1010"/>
      <c r="G26" s="1088"/>
      <c r="H26" s="1089">
        <f>IF($A26&lt;&gt;0,VLOOKUP($A26,'選手データ'!$C$2:$V$102,5,FALSE),"")</f>
      </c>
      <c r="I26" s="1089"/>
      <c r="J26" s="1090"/>
      <c r="K26" s="476">
        <f>IF($A26&lt;&gt;0,VLOOKUP($A26,'選手データ'!$C$2:$V$102,3,FALSE),"")</f>
      </c>
      <c r="L26" s="1012">
        <f>IF($A26&lt;&gt;0,VLOOKUP($A26,'選手データ'!$C$2:$V$102,9,FALSE),"")</f>
      </c>
      <c r="M26" s="1013"/>
      <c r="N26" s="1014"/>
      <c r="O26" s="1015">
        <f>IF($A26&lt;&gt;0,VLOOKUP($A26,'選手データ'!$C$2:$V$102,2,FALSE),"")</f>
      </c>
      <c r="P26" s="1016"/>
      <c r="Q26" s="1017"/>
      <c r="R26" s="1018">
        <f>IF($A26&lt;&gt;0,VLOOKUP($A26,'選手データ'!$C$2:$V$102,7,FALSE),"")</f>
      </c>
      <c r="S26" s="1019"/>
      <c r="T26" s="1020"/>
      <c r="U26" s="1018">
        <f>IF($A26&lt;&gt;0,VLOOKUP($A26,'選手データ'!$C$2:$V$102,8,FALSE),"")</f>
      </c>
      <c r="V26" s="1019"/>
      <c r="W26" s="1020"/>
      <c r="X26" s="1010">
        <f>IF($A26&lt;&gt;0,VLOOKUP($A26,'選手データ'!$C$2:$V$102,10,FALSE),"")</f>
      </c>
      <c r="Y26" s="1010"/>
      <c r="Z26" s="1011"/>
      <c r="AA26" s="355"/>
      <c r="AB26" s="489">
        <f>IF($A26&lt;&gt;0,VLOOKUP($A26,'選手データ'!$C$2:$V$102,4,FALSE),"")</f>
      </c>
      <c r="AC26" s="355"/>
      <c r="AD26" s="627"/>
      <c r="AE26" s="627"/>
      <c r="AF26" s="627"/>
      <c r="AG26" s="628"/>
      <c r="AH26" s="634"/>
      <c r="AI26" s="355"/>
      <c r="AJ26" s="355"/>
      <c r="AK26" s="355"/>
      <c r="AL26" s="355"/>
      <c r="AM26" s="355"/>
      <c r="AN26" s="355"/>
      <c r="AO26" s="355"/>
      <c r="AP26" s="355"/>
      <c r="AQ26" s="355"/>
      <c r="AR26" s="355"/>
      <c r="AS26" s="355"/>
      <c r="AT26" s="355"/>
      <c r="AU26" s="355"/>
      <c r="AV26" s="355"/>
    </row>
    <row r="27" spans="1:48" ht="30" customHeight="1">
      <c r="A27" s="447"/>
      <c r="B27" s="350">
        <v>14</v>
      </c>
      <c r="C27" s="472"/>
      <c r="D27" s="1087">
        <f>IF($A27&lt;&gt;0,VLOOKUP($A27,'選手データ'!$C$2:$V$102,4,FALSE),"")</f>
      </c>
      <c r="E27" s="1010"/>
      <c r="F27" s="1010"/>
      <c r="G27" s="1088"/>
      <c r="H27" s="1089">
        <f>IF($A27&lt;&gt;0,VLOOKUP($A27,'選手データ'!$C$2:$V$102,5,FALSE),"")</f>
      </c>
      <c r="I27" s="1089"/>
      <c r="J27" s="1090"/>
      <c r="K27" s="476">
        <f>IF($A27&lt;&gt;0,VLOOKUP($A27,'選手データ'!$C$2:$V$102,3,FALSE),"")</f>
      </c>
      <c r="L27" s="1012">
        <f>IF($A27&lt;&gt;0,VLOOKUP($A27,'選手データ'!$C$2:$V$102,9,FALSE),"")</f>
      </c>
      <c r="M27" s="1013"/>
      <c r="N27" s="1014"/>
      <c r="O27" s="1015">
        <f>IF($A27&lt;&gt;0,VLOOKUP($A27,'選手データ'!$C$2:$V$102,2,FALSE),"")</f>
      </c>
      <c r="P27" s="1016"/>
      <c r="Q27" s="1017"/>
      <c r="R27" s="1018">
        <f>IF($A27&lt;&gt;0,VLOOKUP($A27,'選手データ'!$C$2:$V$102,7,FALSE),"")</f>
      </c>
      <c r="S27" s="1019"/>
      <c r="T27" s="1020"/>
      <c r="U27" s="1018">
        <f>IF($A27&lt;&gt;0,VLOOKUP($A27,'選手データ'!$C$2:$V$102,8,FALSE),"")</f>
      </c>
      <c r="V27" s="1019"/>
      <c r="W27" s="1020"/>
      <c r="X27" s="1010">
        <f>IF($A27&lt;&gt;0,VLOOKUP($A27,'選手データ'!$C$2:$V$102,10,FALSE),"")</f>
      </c>
      <c r="Y27" s="1010"/>
      <c r="Z27" s="1011"/>
      <c r="AA27" s="355"/>
      <c r="AB27" s="489">
        <f>IF($A27&lt;&gt;0,VLOOKUP($A27,'選手データ'!$C$2:$V$102,4,FALSE),"")</f>
      </c>
      <c r="AC27" s="355"/>
      <c r="AD27" s="627"/>
      <c r="AE27" s="627"/>
      <c r="AF27" s="627"/>
      <c r="AG27" s="628"/>
      <c r="AH27" s="634"/>
      <c r="AI27" s="355"/>
      <c r="AJ27" s="355"/>
      <c r="AK27" s="355"/>
      <c r="AL27" s="355"/>
      <c r="AM27" s="355"/>
      <c r="AN27" s="355"/>
      <c r="AO27" s="355"/>
      <c r="AP27" s="355"/>
      <c r="AQ27" s="355"/>
      <c r="AR27" s="355"/>
      <c r="AS27" s="355"/>
      <c r="AT27" s="355"/>
      <c r="AU27" s="355"/>
      <c r="AV27" s="355"/>
    </row>
    <row r="28" spans="1:48" ht="30" customHeight="1">
      <c r="A28" s="447"/>
      <c r="B28" s="350">
        <v>15</v>
      </c>
      <c r="C28" s="472"/>
      <c r="D28" s="1087">
        <f>IF($A28&lt;&gt;0,VLOOKUP($A28,'選手データ'!$C$2:$V$102,4,FALSE),"")</f>
      </c>
      <c r="E28" s="1010"/>
      <c r="F28" s="1010"/>
      <c r="G28" s="1088"/>
      <c r="H28" s="1089">
        <f>IF($A28&lt;&gt;0,VLOOKUP($A28,'選手データ'!$C$2:$V$102,5,FALSE),"")</f>
      </c>
      <c r="I28" s="1089"/>
      <c r="J28" s="1090"/>
      <c r="K28" s="476">
        <f>IF($A28&lt;&gt;0,VLOOKUP($A28,'選手データ'!$C$2:$V$102,3,FALSE),"")</f>
      </c>
      <c r="L28" s="1012">
        <f>IF($A28&lt;&gt;0,VLOOKUP($A28,'選手データ'!$C$2:$V$102,9,FALSE),"")</f>
      </c>
      <c r="M28" s="1013"/>
      <c r="N28" s="1014"/>
      <c r="O28" s="1015">
        <f>IF($A28&lt;&gt;0,VLOOKUP($A28,'選手データ'!$C$2:$V$102,2,FALSE),"")</f>
      </c>
      <c r="P28" s="1016"/>
      <c r="Q28" s="1017"/>
      <c r="R28" s="1018">
        <f>IF($A28&lt;&gt;0,VLOOKUP($A28,'選手データ'!$C$2:$V$102,7,FALSE),"")</f>
      </c>
      <c r="S28" s="1019"/>
      <c r="T28" s="1020"/>
      <c r="U28" s="1018">
        <f>IF($A28&lt;&gt;0,VLOOKUP($A28,'選手データ'!$C$2:$V$102,8,FALSE),"")</f>
      </c>
      <c r="V28" s="1019"/>
      <c r="W28" s="1020"/>
      <c r="X28" s="1010">
        <f>IF($A28&lt;&gt;0,VLOOKUP($A28,'選手データ'!$C$2:$V$102,10,FALSE),"")</f>
      </c>
      <c r="Y28" s="1010"/>
      <c r="Z28" s="1011"/>
      <c r="AA28" s="355"/>
      <c r="AB28" s="489">
        <f>IF($A28&lt;&gt;0,VLOOKUP($A28,'選手データ'!$C$2:$V$102,4,FALSE),"")</f>
      </c>
      <c r="AC28" s="355"/>
      <c r="AD28" s="627"/>
      <c r="AE28" s="627"/>
      <c r="AF28" s="627"/>
      <c r="AG28" s="628"/>
      <c r="AH28" s="634"/>
      <c r="AI28" s="355"/>
      <c r="AJ28" s="355"/>
      <c r="AK28" s="355"/>
      <c r="AL28" s="355"/>
      <c r="AM28" s="355"/>
      <c r="AN28" s="355"/>
      <c r="AO28" s="355"/>
      <c r="AP28" s="355"/>
      <c r="AQ28" s="355"/>
      <c r="AR28" s="355"/>
      <c r="AS28" s="355"/>
      <c r="AT28" s="355"/>
      <c r="AU28" s="355"/>
      <c r="AV28" s="355"/>
    </row>
    <row r="29" spans="1:48" ht="30" customHeight="1">
      <c r="A29" s="447"/>
      <c r="B29" s="350">
        <v>16</v>
      </c>
      <c r="C29" s="472"/>
      <c r="D29" s="1087">
        <f>IF($A29&lt;&gt;0,VLOOKUP($A29,'選手データ'!$C$2:$V$102,4,FALSE),"")</f>
      </c>
      <c r="E29" s="1010"/>
      <c r="F29" s="1010"/>
      <c r="G29" s="1088"/>
      <c r="H29" s="1089">
        <f>IF($A29&lt;&gt;0,VLOOKUP($A29,'選手データ'!$C$2:$V$102,5,FALSE),"")</f>
      </c>
      <c r="I29" s="1089"/>
      <c r="J29" s="1090"/>
      <c r="K29" s="476">
        <f>IF($A29&lt;&gt;0,VLOOKUP($A29,'選手データ'!$C$2:$V$102,3,FALSE),"")</f>
      </c>
      <c r="L29" s="1012">
        <f>IF($A29&lt;&gt;0,VLOOKUP($A29,'選手データ'!$C$2:$V$102,9,FALSE),"")</f>
      </c>
      <c r="M29" s="1013"/>
      <c r="N29" s="1014"/>
      <c r="O29" s="1015">
        <f>IF($A29&lt;&gt;0,VLOOKUP($A29,'選手データ'!$C$2:$V$102,2,FALSE),"")</f>
      </c>
      <c r="P29" s="1016"/>
      <c r="Q29" s="1017"/>
      <c r="R29" s="1018">
        <f>IF($A29&lt;&gt;0,VLOOKUP($A29,'選手データ'!$C$2:$V$102,7,FALSE),"")</f>
      </c>
      <c r="S29" s="1019"/>
      <c r="T29" s="1020"/>
      <c r="U29" s="1018">
        <f>IF($A29&lt;&gt;0,VLOOKUP($A29,'選手データ'!$C$2:$V$102,8,FALSE),"")</f>
      </c>
      <c r="V29" s="1019"/>
      <c r="W29" s="1020"/>
      <c r="X29" s="1010">
        <f>IF($A29&lt;&gt;0,VLOOKUP($A29,'選手データ'!$C$2:$V$102,10,FALSE),"")</f>
      </c>
      <c r="Y29" s="1010"/>
      <c r="Z29" s="1011"/>
      <c r="AA29" s="355"/>
      <c r="AB29" s="489">
        <f>IF($A29&lt;&gt;0,VLOOKUP($A29,'選手データ'!$C$2:$V$102,4,FALSE),"")</f>
      </c>
      <c r="AC29" s="355"/>
      <c r="AD29" s="627"/>
      <c r="AE29" s="627"/>
      <c r="AF29" s="627"/>
      <c r="AG29" s="628"/>
      <c r="AH29" s="634"/>
      <c r="AI29" s="355"/>
      <c r="AJ29" s="355"/>
      <c r="AK29" s="355"/>
      <c r="AL29" s="355"/>
      <c r="AM29" s="355"/>
      <c r="AN29" s="355"/>
      <c r="AO29" s="355"/>
      <c r="AP29" s="355"/>
      <c r="AQ29" s="355"/>
      <c r="AR29" s="355"/>
      <c r="AS29" s="355"/>
      <c r="AT29" s="355"/>
      <c r="AU29" s="355"/>
      <c r="AV29" s="355"/>
    </row>
    <row r="30" spans="1:48" ht="30" customHeight="1">
      <c r="A30" s="447"/>
      <c r="B30" s="350">
        <v>17</v>
      </c>
      <c r="C30" s="472"/>
      <c r="D30" s="1087">
        <f>IF($A30&lt;&gt;0,VLOOKUP($A30,'選手データ'!$C$2:$V$102,4,FALSE),"")</f>
      </c>
      <c r="E30" s="1010"/>
      <c r="F30" s="1010"/>
      <c r="G30" s="1088"/>
      <c r="H30" s="1089">
        <f>IF($A30&lt;&gt;0,VLOOKUP($A30,'選手データ'!$C$2:$V$102,5,FALSE),"")</f>
      </c>
      <c r="I30" s="1089"/>
      <c r="J30" s="1090"/>
      <c r="K30" s="476">
        <f>IF($A30&lt;&gt;0,VLOOKUP($A30,'選手データ'!$C$2:$V$102,3,FALSE),"")</f>
      </c>
      <c r="L30" s="1012">
        <f>IF($A30&lt;&gt;0,VLOOKUP($A30,'選手データ'!$C$2:$V$102,9,FALSE),"")</f>
      </c>
      <c r="M30" s="1013"/>
      <c r="N30" s="1014"/>
      <c r="O30" s="1015">
        <f>IF($A30&lt;&gt;0,VLOOKUP($A30,'選手データ'!$C$2:$V$102,2,FALSE),"")</f>
      </c>
      <c r="P30" s="1016"/>
      <c r="Q30" s="1017"/>
      <c r="R30" s="1018">
        <f>IF($A30&lt;&gt;0,VLOOKUP($A30,'選手データ'!$C$2:$V$102,7,FALSE),"")</f>
      </c>
      <c r="S30" s="1019"/>
      <c r="T30" s="1020"/>
      <c r="U30" s="1018">
        <f>IF($A30&lt;&gt;0,VLOOKUP($A30,'選手データ'!$C$2:$V$102,8,FALSE),"")</f>
      </c>
      <c r="V30" s="1019"/>
      <c r="W30" s="1020"/>
      <c r="X30" s="1010">
        <f>IF($A30&lt;&gt;0,VLOOKUP($A30,'選手データ'!$C$2:$V$102,10,FALSE),"")</f>
      </c>
      <c r="Y30" s="1010"/>
      <c r="Z30" s="1011"/>
      <c r="AA30" s="355"/>
      <c r="AB30" s="489">
        <f>IF($A30&lt;&gt;0,VLOOKUP($A30,'選手データ'!$C$2:$V$102,4,FALSE),"")</f>
      </c>
      <c r="AC30" s="355"/>
      <c r="AD30" s="634"/>
      <c r="AE30" s="634"/>
      <c r="AF30" s="634"/>
      <c r="AG30" s="634"/>
      <c r="AH30" s="634"/>
      <c r="AI30" s="355"/>
      <c r="AJ30" s="355"/>
      <c r="AK30" s="355"/>
      <c r="AL30" s="355"/>
      <c r="AM30" s="355"/>
      <c r="AN30" s="355"/>
      <c r="AO30" s="355"/>
      <c r="AP30" s="355"/>
      <c r="AQ30" s="355"/>
      <c r="AR30" s="355"/>
      <c r="AS30" s="355"/>
      <c r="AT30" s="355"/>
      <c r="AU30" s="355"/>
      <c r="AV30" s="355"/>
    </row>
    <row r="31" spans="1:48" ht="30" customHeight="1">
      <c r="A31" s="447"/>
      <c r="B31" s="350">
        <v>18</v>
      </c>
      <c r="C31" s="472"/>
      <c r="D31" s="1087">
        <f>IF($A31&lt;&gt;0,VLOOKUP($A31,'選手データ'!$C$2:$V$102,4,FALSE),"")</f>
      </c>
      <c r="E31" s="1010"/>
      <c r="F31" s="1010"/>
      <c r="G31" s="1088"/>
      <c r="H31" s="1089">
        <f>IF($A31&lt;&gt;0,VLOOKUP($A31,'選手データ'!$C$2:$V$102,5,FALSE),"")</f>
      </c>
      <c r="I31" s="1089"/>
      <c r="J31" s="1090"/>
      <c r="K31" s="476">
        <f>IF($A31&lt;&gt;0,VLOOKUP($A31,'選手データ'!$C$2:$V$102,3,FALSE),"")</f>
      </c>
      <c r="L31" s="1012">
        <f>IF($A31&lt;&gt;0,VLOOKUP($A31,'選手データ'!$C$2:$V$102,9,FALSE),"")</f>
      </c>
      <c r="M31" s="1013"/>
      <c r="N31" s="1014"/>
      <c r="O31" s="1015">
        <f>IF($A31&lt;&gt;0,VLOOKUP($A31,'選手データ'!$C$2:$V$102,2,FALSE),"")</f>
      </c>
      <c r="P31" s="1016"/>
      <c r="Q31" s="1017"/>
      <c r="R31" s="1018">
        <f>IF($A31&lt;&gt;0,VLOOKUP($A31,'選手データ'!$C$2:$V$102,7,FALSE),"")</f>
      </c>
      <c r="S31" s="1019"/>
      <c r="T31" s="1020"/>
      <c r="U31" s="1018">
        <f>IF($A31&lt;&gt;0,VLOOKUP($A31,'選手データ'!$C$2:$V$102,8,FALSE),"")</f>
      </c>
      <c r="V31" s="1019"/>
      <c r="W31" s="1020"/>
      <c r="X31" s="1010">
        <f>IF($A31&lt;&gt;0,VLOOKUP($A31,'選手データ'!$C$2:$V$102,10,FALSE),"")</f>
      </c>
      <c r="Y31" s="1010"/>
      <c r="Z31" s="1011"/>
      <c r="AA31" s="355"/>
      <c r="AB31" s="489">
        <f>IF($A31&lt;&gt;0,VLOOKUP($A31,'選手データ'!$C$2:$V$102,4,FALSE),"")</f>
      </c>
      <c r="AC31" s="355"/>
      <c r="AD31" s="634"/>
      <c r="AE31" s="634"/>
      <c r="AF31" s="634"/>
      <c r="AG31" s="634"/>
      <c r="AH31" s="634"/>
      <c r="AI31" s="355"/>
      <c r="AJ31" s="355"/>
      <c r="AK31" s="355"/>
      <c r="AL31" s="355"/>
      <c r="AM31" s="355"/>
      <c r="AN31" s="355"/>
      <c r="AO31" s="355"/>
      <c r="AP31" s="355"/>
      <c r="AQ31" s="355"/>
      <c r="AR31" s="355"/>
      <c r="AS31" s="355"/>
      <c r="AT31" s="355"/>
      <c r="AU31" s="355"/>
      <c r="AV31" s="355"/>
    </row>
    <row r="32" spans="1:48" ht="30" customHeight="1">
      <c r="A32" s="447"/>
      <c r="B32" s="350">
        <v>19</v>
      </c>
      <c r="C32" s="472"/>
      <c r="D32" s="1087">
        <f>IF($A32&lt;&gt;0,VLOOKUP($A32,'選手データ'!$C$2:$V$102,4,FALSE),"")</f>
      </c>
      <c r="E32" s="1010"/>
      <c r="F32" s="1010"/>
      <c r="G32" s="1088"/>
      <c r="H32" s="1089">
        <f>IF($A32&lt;&gt;0,VLOOKUP($A32,'選手データ'!$C$2:$V$102,5,FALSE),"")</f>
      </c>
      <c r="I32" s="1089"/>
      <c r="J32" s="1090"/>
      <c r="K32" s="476">
        <f>IF($A32&lt;&gt;0,VLOOKUP($A32,'選手データ'!$C$2:$V$102,3,FALSE),"")</f>
      </c>
      <c r="L32" s="1012">
        <f>IF($A32&lt;&gt;0,VLOOKUP($A32,'選手データ'!$C$2:$V$102,9,FALSE),"")</f>
      </c>
      <c r="M32" s="1013"/>
      <c r="N32" s="1014"/>
      <c r="O32" s="1015">
        <f>IF($A32&lt;&gt;0,VLOOKUP($A32,'選手データ'!$C$2:$V$102,2,FALSE),"")</f>
      </c>
      <c r="P32" s="1016"/>
      <c r="Q32" s="1017"/>
      <c r="R32" s="1018">
        <f>IF($A32&lt;&gt;0,VLOOKUP($A32,'選手データ'!$C$2:$V$102,7,FALSE),"")</f>
      </c>
      <c r="S32" s="1019"/>
      <c r="T32" s="1020"/>
      <c r="U32" s="1018">
        <f>IF($A32&lt;&gt;0,VLOOKUP($A32,'選手データ'!$C$2:$V$102,8,FALSE),"")</f>
      </c>
      <c r="V32" s="1019"/>
      <c r="W32" s="1020"/>
      <c r="X32" s="1010">
        <f>IF($A32&lt;&gt;0,VLOOKUP($A32,'選手データ'!$C$2:$V$102,10,FALSE),"")</f>
      </c>
      <c r="Y32" s="1010"/>
      <c r="Z32" s="1011"/>
      <c r="AA32" s="355"/>
      <c r="AB32" s="489">
        <f>IF($A32&lt;&gt;0,VLOOKUP($A32,'選手データ'!$C$2:$V$102,4,FALSE),"")</f>
      </c>
      <c r="AC32" s="355"/>
      <c r="AD32" s="634"/>
      <c r="AE32" s="634"/>
      <c r="AF32" s="634"/>
      <c r="AG32" s="634"/>
      <c r="AH32" s="634"/>
      <c r="AI32" s="355"/>
      <c r="AJ32" s="355"/>
      <c r="AK32" s="355"/>
      <c r="AL32" s="355"/>
      <c r="AM32" s="355"/>
      <c r="AN32" s="355"/>
      <c r="AO32" s="355"/>
      <c r="AP32" s="355"/>
      <c r="AQ32" s="355"/>
      <c r="AR32" s="355"/>
      <c r="AS32" s="355"/>
      <c r="AT32" s="355"/>
      <c r="AU32" s="355"/>
      <c r="AV32" s="355"/>
    </row>
    <row r="33" spans="1:48" ht="30" customHeight="1">
      <c r="A33" s="447"/>
      <c r="B33" s="350">
        <v>20</v>
      </c>
      <c r="C33" s="472"/>
      <c r="D33" s="1087">
        <f>IF($A33&lt;&gt;0,VLOOKUP($A33,'選手データ'!$C$2:$V$102,4,FALSE),"")</f>
      </c>
      <c r="E33" s="1010"/>
      <c r="F33" s="1010"/>
      <c r="G33" s="1088"/>
      <c r="H33" s="1089">
        <f>IF($A33&lt;&gt;0,VLOOKUP($A33,'選手データ'!$C$2:$V$102,5,FALSE),"")</f>
      </c>
      <c r="I33" s="1089"/>
      <c r="J33" s="1090"/>
      <c r="K33" s="476">
        <f>IF($A33&lt;&gt;0,VLOOKUP($A33,'選手データ'!$C$2:$V$102,3,FALSE),"")</f>
      </c>
      <c r="L33" s="1012">
        <f>IF($A33&lt;&gt;0,VLOOKUP($A33,'選手データ'!$C$2:$V$102,9,FALSE),"")</f>
      </c>
      <c r="M33" s="1013"/>
      <c r="N33" s="1014"/>
      <c r="O33" s="1015">
        <f>IF($A33&lt;&gt;0,VLOOKUP($A33,'選手データ'!$C$2:$V$102,2,FALSE),"")</f>
      </c>
      <c r="P33" s="1016"/>
      <c r="Q33" s="1017"/>
      <c r="R33" s="1018">
        <f>IF($A33&lt;&gt;0,VLOOKUP($A33,'選手データ'!$C$2:$V$102,7,FALSE),"")</f>
      </c>
      <c r="S33" s="1019"/>
      <c r="T33" s="1020"/>
      <c r="U33" s="1018">
        <f>IF($A33&lt;&gt;0,VLOOKUP($A33,'選手データ'!$C$2:$V$102,8,FALSE),"")</f>
      </c>
      <c r="V33" s="1019"/>
      <c r="W33" s="1020"/>
      <c r="X33" s="1010">
        <f>IF($A33&lt;&gt;0,VLOOKUP($A33,'選手データ'!$C$2:$V$102,10,FALSE),"")</f>
      </c>
      <c r="Y33" s="1010"/>
      <c r="Z33" s="1011"/>
      <c r="AA33" s="355"/>
      <c r="AB33" s="489">
        <f>IF($A33&lt;&gt;0,VLOOKUP($A33,'選手データ'!$C$2:$V$102,4,FALSE),"")</f>
      </c>
      <c r="AC33" s="355"/>
      <c r="AD33" s="634"/>
      <c r="AE33" s="634"/>
      <c r="AF33" s="634"/>
      <c r="AG33" s="634"/>
      <c r="AH33" s="634"/>
      <c r="AI33" s="355"/>
      <c r="AJ33" s="355"/>
      <c r="AK33" s="355"/>
      <c r="AL33" s="355"/>
      <c r="AM33" s="355"/>
      <c r="AN33" s="355"/>
      <c r="AO33" s="355"/>
      <c r="AP33" s="355"/>
      <c r="AQ33" s="355"/>
      <c r="AR33" s="355"/>
      <c r="AS33" s="355"/>
      <c r="AT33" s="355"/>
      <c r="AU33" s="355"/>
      <c r="AV33" s="355"/>
    </row>
    <row r="34" spans="1:48" ht="30" customHeight="1">
      <c r="A34" s="447"/>
      <c r="B34" s="350">
        <v>21</v>
      </c>
      <c r="C34" s="472"/>
      <c r="D34" s="1087">
        <f>IF($A34&lt;&gt;0,VLOOKUP($A34,'選手データ'!$C$2:$V$102,4,FALSE),"")</f>
      </c>
      <c r="E34" s="1010"/>
      <c r="F34" s="1010"/>
      <c r="G34" s="1088"/>
      <c r="H34" s="1089">
        <f>IF($A34&lt;&gt;0,VLOOKUP($A34,'選手データ'!$C$2:$V$102,5,FALSE),"")</f>
      </c>
      <c r="I34" s="1089"/>
      <c r="J34" s="1090"/>
      <c r="K34" s="476">
        <f>IF($A34&lt;&gt;0,VLOOKUP($A34,'選手データ'!$C$2:$V$102,3,FALSE),"")</f>
      </c>
      <c r="L34" s="1012">
        <f>IF($A34&lt;&gt;0,VLOOKUP($A34,'選手データ'!$C$2:$V$102,9,FALSE),"")</f>
      </c>
      <c r="M34" s="1013"/>
      <c r="N34" s="1014"/>
      <c r="O34" s="1015">
        <f>IF($A34&lt;&gt;0,VLOOKUP($A34,'選手データ'!$C$2:$V$102,2,FALSE),"")</f>
      </c>
      <c r="P34" s="1016"/>
      <c r="Q34" s="1017"/>
      <c r="R34" s="1018">
        <f>IF($A34&lt;&gt;0,VLOOKUP($A34,'選手データ'!$C$2:$V$102,7,FALSE),"")</f>
      </c>
      <c r="S34" s="1019"/>
      <c r="T34" s="1020"/>
      <c r="U34" s="1018">
        <f>IF($A34&lt;&gt;0,VLOOKUP($A34,'選手データ'!$C$2:$V$102,8,FALSE),"")</f>
      </c>
      <c r="V34" s="1019"/>
      <c r="W34" s="1020"/>
      <c r="X34" s="1010">
        <f>IF($A34&lt;&gt;0,VLOOKUP($A34,'選手データ'!$C$2:$V$102,10,FALSE),"")</f>
      </c>
      <c r="Y34" s="1010"/>
      <c r="Z34" s="1011"/>
      <c r="AA34" s="355"/>
      <c r="AB34" s="489">
        <f>IF($A34&lt;&gt;0,VLOOKUP($A34,'選手データ'!$C$2:$V$102,4,FALSE),"")</f>
      </c>
      <c r="AC34" s="355"/>
      <c r="AD34" s="634"/>
      <c r="AE34" s="634"/>
      <c r="AF34" s="634"/>
      <c r="AG34" s="634"/>
      <c r="AH34" s="634"/>
      <c r="AI34" s="355"/>
      <c r="AJ34" s="355"/>
      <c r="AK34" s="355"/>
      <c r="AL34" s="355"/>
      <c r="AM34" s="355"/>
      <c r="AN34" s="355"/>
      <c r="AO34" s="355"/>
      <c r="AP34" s="355"/>
      <c r="AQ34" s="355"/>
      <c r="AR34" s="355"/>
      <c r="AS34" s="355"/>
      <c r="AT34" s="355"/>
      <c r="AU34" s="355"/>
      <c r="AV34" s="355"/>
    </row>
    <row r="35" spans="1:48" ht="30" customHeight="1">
      <c r="A35" s="447"/>
      <c r="B35" s="350">
        <v>22</v>
      </c>
      <c r="C35" s="472"/>
      <c r="D35" s="1087">
        <f>IF($A35&lt;&gt;0,VLOOKUP($A35,'選手データ'!$C$2:$V$102,4,FALSE),"")</f>
      </c>
      <c r="E35" s="1010"/>
      <c r="F35" s="1010"/>
      <c r="G35" s="1088"/>
      <c r="H35" s="1089">
        <f>IF($A35&lt;&gt;0,VLOOKUP($A35,'選手データ'!$C$2:$V$102,5,FALSE),"")</f>
      </c>
      <c r="I35" s="1089"/>
      <c r="J35" s="1090"/>
      <c r="K35" s="476">
        <f>IF($A35&lt;&gt;0,VLOOKUP($A35,'選手データ'!$C$2:$V$102,3,FALSE),"")</f>
      </c>
      <c r="L35" s="1012">
        <f>IF($A35&lt;&gt;0,VLOOKUP($A35,'選手データ'!$C$2:$V$102,9,FALSE),"")</f>
      </c>
      <c r="M35" s="1013"/>
      <c r="N35" s="1014"/>
      <c r="O35" s="1015">
        <f>IF($A35&lt;&gt;0,VLOOKUP($A35,'選手データ'!$C$2:$V$102,2,FALSE),"")</f>
      </c>
      <c r="P35" s="1016"/>
      <c r="Q35" s="1017"/>
      <c r="R35" s="1018">
        <f>IF($A35&lt;&gt;0,VLOOKUP($A35,'選手データ'!$C$2:$V$102,7,FALSE),"")</f>
      </c>
      <c r="S35" s="1019"/>
      <c r="T35" s="1020"/>
      <c r="U35" s="1018">
        <f>IF($A35&lt;&gt;0,VLOOKUP($A35,'選手データ'!$C$2:$V$102,8,FALSE),"")</f>
      </c>
      <c r="V35" s="1019"/>
      <c r="W35" s="1020"/>
      <c r="X35" s="1010">
        <f>IF($A35&lt;&gt;0,VLOOKUP($A35,'選手データ'!$C$2:$V$102,10,FALSE),"")</f>
      </c>
      <c r="Y35" s="1010"/>
      <c r="Z35" s="1011"/>
      <c r="AA35" s="355"/>
      <c r="AB35" s="489">
        <f>IF($A35&lt;&gt;0,VLOOKUP($A35,'選手データ'!$C$2:$V$102,4,FALSE),"")</f>
      </c>
      <c r="AC35" s="355"/>
      <c r="AD35" s="634"/>
      <c r="AE35" s="634"/>
      <c r="AF35" s="634"/>
      <c r="AG35" s="634"/>
      <c r="AH35" s="634"/>
      <c r="AI35" s="355"/>
      <c r="AJ35" s="355"/>
      <c r="AK35" s="355"/>
      <c r="AL35" s="355"/>
      <c r="AM35" s="355"/>
      <c r="AN35" s="355"/>
      <c r="AO35" s="355"/>
      <c r="AP35" s="355"/>
      <c r="AQ35" s="355"/>
      <c r="AR35" s="355"/>
      <c r="AS35" s="355"/>
      <c r="AT35" s="355"/>
      <c r="AU35" s="355"/>
      <c r="AV35" s="355"/>
    </row>
    <row r="36" spans="1:48" ht="30" customHeight="1" thickBot="1">
      <c r="A36" s="447"/>
      <c r="B36" s="351">
        <v>23</v>
      </c>
      <c r="C36" s="473"/>
      <c r="D36" s="1097">
        <f>IF($A36&lt;&gt;0,VLOOKUP($A36,'選手データ'!$C$2:$V$102,4,FALSE),"")</f>
      </c>
      <c r="E36" s="1024"/>
      <c r="F36" s="1024"/>
      <c r="G36" s="1098"/>
      <c r="H36" s="1108">
        <f>IF($A36&lt;&gt;0,VLOOKUP($A36,'選手データ'!$C$2:$V$102,5,FALSE),"")</f>
      </c>
      <c r="I36" s="1108"/>
      <c r="J36" s="1109"/>
      <c r="K36" s="477">
        <f>IF($A36&lt;&gt;0,VLOOKUP($A36,'選手データ'!$C$2:$V$102,3,FALSE),"")</f>
      </c>
      <c r="L36" s="1103">
        <f>IF($A36&lt;&gt;0,VLOOKUP($A36,'選手データ'!$C$2:$V$102,9,FALSE),"")</f>
      </c>
      <c r="M36" s="1104"/>
      <c r="N36" s="1105"/>
      <c r="O36" s="1029">
        <f>IF($A36&lt;&gt;0,VLOOKUP($A36,'選手データ'!$C$2:$V$102,2,FALSE),"")</f>
      </c>
      <c r="P36" s="1030"/>
      <c r="Q36" s="1031"/>
      <c r="R36" s="1026">
        <f>IF($A36&lt;&gt;0,VLOOKUP($A36,'選手データ'!$C$2:$V$102,7,FALSE),"")</f>
      </c>
      <c r="S36" s="1027"/>
      <c r="T36" s="1028"/>
      <c r="U36" s="1026">
        <f>IF($A36&lt;&gt;0,VLOOKUP($A36,'選手データ'!$C$2:$V$102,8,FALSE),"")</f>
      </c>
      <c r="V36" s="1027"/>
      <c r="W36" s="1028"/>
      <c r="X36" s="1024">
        <f>IF($A36&lt;&gt;0,VLOOKUP($A36,'選手データ'!$C$2:$V$102,10,FALSE),"")</f>
      </c>
      <c r="Y36" s="1024"/>
      <c r="Z36" s="1025"/>
      <c r="AA36" s="355"/>
      <c r="AB36" s="489">
        <f>IF($A36&lt;&gt;0,VLOOKUP($A36,'選手データ'!$C$2:$V$102,4,FALSE),"")</f>
      </c>
      <c r="AC36" s="355"/>
      <c r="AD36" s="634"/>
      <c r="AE36" s="634"/>
      <c r="AF36" s="634"/>
      <c r="AG36" s="634"/>
      <c r="AH36" s="634"/>
      <c r="AI36" s="355"/>
      <c r="AJ36" s="355"/>
      <c r="AK36" s="355"/>
      <c r="AL36" s="355"/>
      <c r="AM36" s="355"/>
      <c r="AN36" s="355"/>
      <c r="AO36" s="355"/>
      <c r="AP36" s="355"/>
      <c r="AQ36" s="355"/>
      <c r="AR36" s="355"/>
      <c r="AS36" s="355"/>
      <c r="AT36" s="355"/>
      <c r="AU36" s="355"/>
      <c r="AV36" s="355"/>
    </row>
    <row r="37" spans="1:48" ht="9.75" customHeight="1" thickTop="1">
      <c r="A37" s="1197" t="s">
        <v>913</v>
      </c>
      <c r="B37" s="71"/>
      <c r="C37" s="106"/>
      <c r="D37" s="9"/>
      <c r="E37" s="9"/>
      <c r="F37" s="9"/>
      <c r="G37" s="9"/>
      <c r="H37" s="9"/>
      <c r="I37" s="9"/>
      <c r="J37" s="9"/>
      <c r="K37" s="9"/>
      <c r="L37" s="9"/>
      <c r="M37" s="9"/>
      <c r="N37" s="9"/>
      <c r="O37" s="9"/>
      <c r="P37" s="9"/>
      <c r="Q37" s="9"/>
      <c r="R37" s="9"/>
      <c r="S37" s="9"/>
      <c r="T37" s="9"/>
      <c r="U37" s="9"/>
      <c r="V37" s="9"/>
      <c r="W37" s="9"/>
      <c r="X37" s="9"/>
      <c r="Y37" s="9"/>
      <c r="Z37" s="53"/>
      <c r="AA37" s="360"/>
      <c r="AB37" s="360"/>
      <c r="AC37" s="355"/>
      <c r="AD37" s="634"/>
      <c r="AE37" s="634"/>
      <c r="AF37" s="634"/>
      <c r="AG37" s="634"/>
      <c r="AH37" s="634"/>
      <c r="AI37" s="355"/>
      <c r="AJ37" s="355"/>
      <c r="AK37" s="355"/>
      <c r="AL37" s="355"/>
      <c r="AM37" s="355"/>
      <c r="AN37" s="355"/>
      <c r="AO37" s="355"/>
      <c r="AP37" s="355"/>
      <c r="AQ37" s="355"/>
      <c r="AR37" s="355"/>
      <c r="AS37" s="355"/>
      <c r="AT37" s="355"/>
      <c r="AU37" s="355"/>
      <c r="AV37" s="355"/>
    </row>
    <row r="38" spans="1:48" ht="21.75" customHeight="1">
      <c r="A38" s="1198"/>
      <c r="B38" s="1034" t="s">
        <v>949</v>
      </c>
      <c r="C38" s="1035"/>
      <c r="D38" s="1035"/>
      <c r="E38" s="1035"/>
      <c r="F38" s="1035"/>
      <c r="G38" s="1035"/>
      <c r="H38" s="1035"/>
      <c r="I38" s="1035"/>
      <c r="J38" s="1035"/>
      <c r="K38" s="1035"/>
      <c r="L38" s="1035"/>
      <c r="M38" s="1035"/>
      <c r="N38" s="1035"/>
      <c r="O38" s="1035"/>
      <c r="P38" s="1035"/>
      <c r="Q38" s="1035"/>
      <c r="R38" s="1035"/>
      <c r="S38" s="1035"/>
      <c r="T38" s="1035"/>
      <c r="U38" s="1035"/>
      <c r="V38" s="1035"/>
      <c r="W38" s="1035"/>
      <c r="X38" s="1035"/>
      <c r="Y38" s="1035"/>
      <c r="Z38" s="1036"/>
      <c r="AA38" s="361"/>
      <c r="AB38" s="361"/>
      <c r="AC38" s="361"/>
      <c r="AD38" s="629"/>
      <c r="AE38" s="629"/>
      <c r="AF38" s="629"/>
      <c r="AG38" s="629"/>
      <c r="AH38" s="629"/>
      <c r="AI38" s="361"/>
      <c r="AJ38" s="361"/>
      <c r="AK38" s="361"/>
      <c r="AL38" s="361"/>
      <c r="AM38" s="361"/>
      <c r="AN38" s="361"/>
      <c r="AO38" s="361"/>
      <c r="AP38" s="361"/>
      <c r="AQ38" s="355"/>
      <c r="AR38" s="355"/>
      <c r="AS38" s="355"/>
      <c r="AT38" s="355"/>
      <c r="AU38" s="355"/>
      <c r="AV38" s="355"/>
    </row>
    <row r="39" spans="1:48" ht="21.75" customHeight="1">
      <c r="A39" s="1198"/>
      <c r="B39" s="66"/>
      <c r="C39" s="1107">
        <f>IF($A$14&lt;&gt;0,'選手データ'!$AD$6,"")</f>
      </c>
      <c r="D39" s="1107"/>
      <c r="E39" s="352" t="s">
        <v>78</v>
      </c>
      <c r="F39" s="507">
        <f>IF($A$14&lt;&gt;0,'選手データ'!$AD$16,"")</f>
      </c>
      <c r="G39" s="353" t="s">
        <v>67</v>
      </c>
      <c r="H39" s="507">
        <f>IF($A$14&lt;&gt;0,'選手データ'!$AD$18,"")</f>
      </c>
      <c r="I39" s="353" t="s">
        <v>68</v>
      </c>
      <c r="J39" s="9"/>
      <c r="K39" s="9"/>
      <c r="L39" s="22"/>
      <c r="M39" s="22"/>
      <c r="N39" s="22"/>
      <c r="O39" s="1022" t="s">
        <v>937</v>
      </c>
      <c r="P39" s="1022"/>
      <c r="Q39" s="499"/>
      <c r="R39" s="1023" t="s">
        <v>932</v>
      </c>
      <c r="S39" s="1023"/>
      <c r="T39" s="1023"/>
      <c r="U39" s="1023"/>
      <c r="V39" s="1023"/>
      <c r="W39" s="1023"/>
      <c r="X39" s="22"/>
      <c r="Y39" s="22"/>
      <c r="Z39" s="67"/>
      <c r="AA39" s="362"/>
      <c r="AB39" s="1106"/>
      <c r="AC39" s="1106"/>
      <c r="AD39" s="630"/>
      <c r="AE39" s="631"/>
      <c r="AF39" s="632"/>
      <c r="AG39" s="631"/>
      <c r="AH39" s="632"/>
      <c r="AI39" s="365"/>
      <c r="AJ39" s="366"/>
      <c r="AK39" s="367"/>
      <c r="AL39" s="367"/>
      <c r="AM39" s="367"/>
      <c r="AN39" s="367"/>
      <c r="AO39" s="367"/>
      <c r="AP39" s="367"/>
      <c r="AQ39" s="355"/>
      <c r="AR39" s="355"/>
      <c r="AS39" s="355"/>
      <c r="AT39" s="355"/>
      <c r="AU39" s="355"/>
      <c r="AV39" s="355"/>
    </row>
    <row r="40" spans="1:48" ht="27" customHeight="1">
      <c r="A40" s="1198"/>
      <c r="B40" s="66"/>
      <c r="C40" s="107"/>
      <c r="D40"/>
      <c r="E40"/>
      <c r="F40"/>
      <c r="G40"/>
      <c r="H40"/>
      <c r="I40"/>
      <c r="J40"/>
      <c r="K40"/>
      <c r="L40" s="1021" t="s">
        <v>1098</v>
      </c>
      <c r="M40" s="1021"/>
      <c r="N40" s="1021"/>
      <c r="O40" s="1032"/>
      <c r="P40" s="1032"/>
      <c r="Q40" s="267" t="s">
        <v>745</v>
      </c>
      <c r="R40" s="1033"/>
      <c r="S40" s="1033"/>
      <c r="T40" s="1033"/>
      <c r="U40" s="1033"/>
      <c r="V40" s="1033"/>
      <c r="W40" s="1033"/>
      <c r="X40" s="22"/>
      <c r="Y40" s="581" t="s">
        <v>75</v>
      </c>
      <c r="Z40" s="67"/>
      <c r="AA40" s="360"/>
      <c r="AB40" s="360"/>
      <c r="AC40" s="355"/>
      <c r="AD40" s="634"/>
      <c r="AE40" s="634"/>
      <c r="AF40" s="634"/>
      <c r="AG40" s="634"/>
      <c r="AH40" s="634"/>
      <c r="AI40" s="355"/>
      <c r="AJ40" s="355"/>
      <c r="AK40" s="355"/>
      <c r="AL40" s="355"/>
      <c r="AM40" s="355"/>
      <c r="AN40" s="355"/>
      <c r="AO40" s="355"/>
      <c r="AP40" s="355"/>
      <c r="AQ40" s="355"/>
      <c r="AR40" s="355"/>
      <c r="AS40" s="355"/>
      <c r="AT40" s="355"/>
      <c r="AU40" s="355"/>
      <c r="AV40" s="355"/>
    </row>
    <row r="41" spans="1:48" ht="9.75" customHeight="1" thickBot="1">
      <c r="A41" s="1199"/>
      <c r="B41" s="68"/>
      <c r="C41" s="108"/>
      <c r="D41" s="69"/>
      <c r="E41" s="69"/>
      <c r="F41" s="69"/>
      <c r="G41" s="69"/>
      <c r="H41" s="69"/>
      <c r="I41" s="69"/>
      <c r="J41" s="69"/>
      <c r="K41" s="69"/>
      <c r="L41" s="69"/>
      <c r="M41" s="69"/>
      <c r="N41" s="69"/>
      <c r="O41" s="69"/>
      <c r="P41" s="69"/>
      <c r="Q41" s="69"/>
      <c r="R41" s="69"/>
      <c r="S41" s="69"/>
      <c r="T41" s="69"/>
      <c r="U41" s="69"/>
      <c r="V41" s="69"/>
      <c r="W41" s="69"/>
      <c r="X41" s="69"/>
      <c r="Y41" s="69"/>
      <c r="Z41" s="70"/>
      <c r="AA41" s="360"/>
      <c r="AB41" s="360"/>
      <c r="AC41" s="355"/>
      <c r="AD41" s="634"/>
      <c r="AE41" s="634"/>
      <c r="AF41" s="634"/>
      <c r="AG41" s="634"/>
      <c r="AH41" s="634"/>
      <c r="AI41" s="355"/>
      <c r="AJ41" s="355"/>
      <c r="AK41" s="355"/>
      <c r="AL41" s="355"/>
      <c r="AM41" s="355"/>
      <c r="AN41" s="355"/>
      <c r="AO41" s="355"/>
      <c r="AP41" s="355"/>
      <c r="AQ41" s="355"/>
      <c r="AR41" s="355"/>
      <c r="AS41" s="355"/>
      <c r="AT41" s="355"/>
      <c r="AU41" s="355"/>
      <c r="AV41" s="355"/>
    </row>
    <row r="42" spans="1:48" ht="25.5" customHeight="1">
      <c r="A42" s="360"/>
      <c r="B42" s="363"/>
      <c r="C42" s="364"/>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55"/>
      <c r="AD42" s="634"/>
      <c r="AE42" s="634"/>
      <c r="AF42" s="634"/>
      <c r="AG42" s="634"/>
      <c r="AH42" s="634"/>
      <c r="AI42" s="355"/>
      <c r="AJ42" s="355"/>
      <c r="AK42" s="355"/>
      <c r="AL42" s="355"/>
      <c r="AM42" s="355"/>
      <c r="AN42" s="355"/>
      <c r="AO42" s="355"/>
      <c r="AP42" s="355"/>
      <c r="AQ42" s="355"/>
      <c r="AR42" s="355"/>
      <c r="AS42" s="355"/>
      <c r="AT42" s="355"/>
      <c r="AU42" s="355"/>
      <c r="AV42" s="355"/>
    </row>
    <row r="43" spans="1:48" ht="9.75" customHeight="1">
      <c r="A43" s="360"/>
      <c r="B43" s="360"/>
      <c r="C43" s="364"/>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633"/>
      <c r="AE43" s="633"/>
      <c r="AF43" s="633"/>
      <c r="AG43" s="633"/>
      <c r="AH43" s="633"/>
      <c r="AI43" s="360"/>
      <c r="AJ43" s="360"/>
      <c r="AK43" s="360"/>
      <c r="AL43" s="360"/>
      <c r="AM43" s="360"/>
      <c r="AN43" s="360"/>
      <c r="AO43" s="360"/>
      <c r="AP43" s="360"/>
      <c r="AQ43" s="360"/>
      <c r="AR43" s="360"/>
      <c r="AS43" s="360"/>
      <c r="AT43" s="360"/>
      <c r="AU43" s="360"/>
      <c r="AV43" s="360"/>
    </row>
    <row r="44" spans="1:48" ht="24" customHeight="1">
      <c r="A44" s="360"/>
      <c r="B44" s="360"/>
      <c r="C44" s="364"/>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633"/>
      <c r="AE44" s="633"/>
      <c r="AF44" s="633"/>
      <c r="AG44" s="633"/>
      <c r="AH44" s="633"/>
      <c r="AI44" s="360"/>
      <c r="AJ44" s="360"/>
      <c r="AK44" s="360"/>
      <c r="AL44" s="360"/>
      <c r="AM44" s="360"/>
      <c r="AN44" s="360"/>
      <c r="AO44" s="360"/>
      <c r="AP44" s="360"/>
      <c r="AQ44" s="360"/>
      <c r="AR44" s="360"/>
      <c r="AS44" s="360"/>
      <c r="AT44" s="360"/>
      <c r="AU44" s="360"/>
      <c r="AV44" s="360"/>
    </row>
    <row r="45" spans="1:48" ht="24" customHeight="1">
      <c r="A45" s="360"/>
      <c r="B45" s="360"/>
      <c r="C45" s="364"/>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633"/>
      <c r="AE45" s="633"/>
      <c r="AF45" s="633"/>
      <c r="AG45" s="633"/>
      <c r="AH45" s="633"/>
      <c r="AI45" s="360"/>
      <c r="AJ45" s="360"/>
      <c r="AK45" s="360"/>
      <c r="AL45" s="360"/>
      <c r="AM45" s="360"/>
      <c r="AN45" s="360"/>
      <c r="AO45" s="360"/>
      <c r="AP45" s="360"/>
      <c r="AQ45" s="360"/>
      <c r="AR45" s="360"/>
      <c r="AS45" s="360"/>
      <c r="AT45" s="360"/>
      <c r="AU45" s="360"/>
      <c r="AV45" s="360"/>
    </row>
    <row r="46" spans="1:48" ht="27" customHeight="1">
      <c r="A46" s="360"/>
      <c r="B46" s="360"/>
      <c r="C46" s="364"/>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633"/>
      <c r="AE46" s="633"/>
      <c r="AF46" s="633"/>
      <c r="AG46" s="633"/>
      <c r="AH46" s="633"/>
      <c r="AI46" s="360"/>
      <c r="AJ46" s="360"/>
      <c r="AK46" s="360"/>
      <c r="AL46" s="360"/>
      <c r="AM46" s="360"/>
      <c r="AN46" s="360"/>
      <c r="AO46" s="360"/>
      <c r="AP46" s="360"/>
      <c r="AQ46" s="360"/>
      <c r="AR46" s="360"/>
      <c r="AS46" s="360"/>
      <c r="AT46" s="360"/>
      <c r="AU46" s="360"/>
      <c r="AV46" s="360"/>
    </row>
    <row r="47" spans="1:48" ht="9.75" customHeight="1">
      <c r="A47" s="360"/>
      <c r="B47" s="360"/>
      <c r="C47" s="364"/>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633"/>
      <c r="AE47" s="633"/>
      <c r="AF47" s="633"/>
      <c r="AG47" s="633"/>
      <c r="AH47" s="633"/>
      <c r="AI47" s="360"/>
      <c r="AJ47" s="360"/>
      <c r="AK47" s="360"/>
      <c r="AL47" s="360"/>
      <c r="AM47" s="360"/>
      <c r="AN47" s="360"/>
      <c r="AO47" s="360"/>
      <c r="AP47" s="360"/>
      <c r="AQ47" s="360"/>
      <c r="AR47" s="360"/>
      <c r="AS47" s="360"/>
      <c r="AT47" s="360"/>
      <c r="AU47" s="360"/>
      <c r="AV47" s="360"/>
    </row>
    <row r="48" spans="1:48" ht="13.5">
      <c r="A48" s="360"/>
      <c r="B48" s="360"/>
      <c r="C48" s="364"/>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633"/>
      <c r="AE48" s="633"/>
      <c r="AF48" s="633"/>
      <c r="AG48" s="633"/>
      <c r="AH48" s="633"/>
      <c r="AI48" s="360"/>
      <c r="AJ48" s="360"/>
      <c r="AK48" s="360"/>
      <c r="AL48" s="360"/>
      <c r="AM48" s="360"/>
      <c r="AN48" s="360"/>
      <c r="AO48" s="360"/>
      <c r="AP48" s="360"/>
      <c r="AQ48" s="360"/>
      <c r="AR48" s="360"/>
      <c r="AS48" s="360"/>
      <c r="AT48" s="360"/>
      <c r="AU48" s="360"/>
      <c r="AV48" s="360"/>
    </row>
    <row r="49" spans="1:48" ht="13.5">
      <c r="A49" s="360"/>
      <c r="B49" s="360"/>
      <c r="C49" s="364"/>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633"/>
      <c r="AE49" s="633"/>
      <c r="AF49" s="633"/>
      <c r="AG49" s="633"/>
      <c r="AH49" s="633"/>
      <c r="AI49" s="360"/>
      <c r="AJ49" s="360"/>
      <c r="AK49" s="360"/>
      <c r="AL49" s="360"/>
      <c r="AM49" s="360"/>
      <c r="AN49" s="360"/>
      <c r="AO49" s="360"/>
      <c r="AP49" s="360"/>
      <c r="AQ49" s="360"/>
      <c r="AR49" s="360"/>
      <c r="AS49" s="360"/>
      <c r="AT49" s="360"/>
      <c r="AU49" s="360"/>
      <c r="AV49" s="360"/>
    </row>
    <row r="50" spans="1:48" ht="13.5">
      <c r="A50" s="355"/>
      <c r="B50" s="355"/>
      <c r="C50" s="356"/>
      <c r="D50" s="357"/>
      <c r="E50" s="357"/>
      <c r="F50" s="357"/>
      <c r="G50" s="357"/>
      <c r="H50" s="355"/>
      <c r="I50" s="355"/>
      <c r="J50" s="355"/>
      <c r="K50" s="358"/>
      <c r="L50" s="358"/>
      <c r="M50" s="358"/>
      <c r="N50" s="358"/>
      <c r="O50" s="358"/>
      <c r="P50" s="358"/>
      <c r="Q50" s="358"/>
      <c r="R50" s="358"/>
      <c r="S50" s="358"/>
      <c r="T50" s="359"/>
      <c r="U50" s="359"/>
      <c r="V50" s="359"/>
      <c r="W50" s="359"/>
      <c r="X50" s="359"/>
      <c r="Y50" s="359"/>
      <c r="Z50" s="359"/>
      <c r="AA50" s="355"/>
      <c r="AB50" s="355"/>
      <c r="AC50" s="355"/>
      <c r="AD50" s="634"/>
      <c r="AE50" s="634"/>
      <c r="AF50" s="634"/>
      <c r="AG50" s="634"/>
      <c r="AH50" s="634"/>
      <c r="AI50" s="355"/>
      <c r="AJ50" s="355"/>
      <c r="AK50" s="355"/>
      <c r="AL50" s="355"/>
      <c r="AM50" s="355"/>
      <c r="AN50" s="355"/>
      <c r="AO50" s="355"/>
      <c r="AP50" s="355"/>
      <c r="AQ50" s="355"/>
      <c r="AR50" s="355"/>
      <c r="AS50" s="355"/>
      <c r="AT50" s="355"/>
      <c r="AU50" s="355"/>
      <c r="AV50" s="355"/>
    </row>
    <row r="51" spans="1:48" ht="13.5">
      <c r="A51" s="355"/>
      <c r="B51" s="355"/>
      <c r="C51" s="356"/>
      <c r="D51" s="357"/>
      <c r="E51" s="357"/>
      <c r="F51" s="357"/>
      <c r="G51" s="357"/>
      <c r="H51" s="355"/>
      <c r="I51" s="355"/>
      <c r="J51" s="355"/>
      <c r="K51" s="358"/>
      <c r="L51" s="358"/>
      <c r="M51" s="358"/>
      <c r="N51" s="358"/>
      <c r="O51" s="358"/>
      <c r="P51" s="358"/>
      <c r="Q51" s="358"/>
      <c r="R51" s="358"/>
      <c r="S51" s="358"/>
      <c r="T51" s="359"/>
      <c r="U51" s="359"/>
      <c r="V51" s="359"/>
      <c r="W51" s="359"/>
      <c r="X51" s="359"/>
      <c r="Y51" s="359"/>
      <c r="Z51" s="359"/>
      <c r="AA51" s="355"/>
      <c r="AB51" s="355"/>
      <c r="AC51" s="355"/>
      <c r="AD51" s="634"/>
      <c r="AE51" s="634"/>
      <c r="AF51" s="634"/>
      <c r="AG51" s="634"/>
      <c r="AH51" s="634"/>
      <c r="AI51" s="355"/>
      <c r="AJ51" s="355"/>
      <c r="AK51" s="355"/>
      <c r="AL51" s="355"/>
      <c r="AM51" s="355"/>
      <c r="AN51" s="355"/>
      <c r="AO51" s="355"/>
      <c r="AP51" s="355"/>
      <c r="AQ51" s="355"/>
      <c r="AR51" s="355"/>
      <c r="AS51" s="355"/>
      <c r="AT51" s="355"/>
      <c r="AU51" s="355"/>
      <c r="AV51" s="355"/>
    </row>
    <row r="52" spans="1:48" ht="13.5">
      <c r="A52" s="355"/>
      <c r="B52" s="355"/>
      <c r="C52" s="356"/>
      <c r="D52" s="357"/>
      <c r="E52" s="357"/>
      <c r="F52" s="357"/>
      <c r="G52" s="357"/>
      <c r="H52" s="355"/>
      <c r="I52" s="355"/>
      <c r="J52" s="355"/>
      <c r="K52" s="358"/>
      <c r="L52" s="358"/>
      <c r="M52" s="358"/>
      <c r="N52" s="358"/>
      <c r="O52" s="358"/>
      <c r="P52" s="358"/>
      <c r="Q52" s="358"/>
      <c r="R52" s="358"/>
      <c r="S52" s="358"/>
      <c r="T52" s="359"/>
      <c r="U52" s="359"/>
      <c r="V52" s="359"/>
      <c r="W52" s="359"/>
      <c r="X52" s="359"/>
      <c r="Y52" s="359"/>
      <c r="Z52" s="359"/>
      <c r="AA52" s="355"/>
      <c r="AB52" s="355"/>
      <c r="AC52" s="355"/>
      <c r="AD52" s="634"/>
      <c r="AE52" s="634"/>
      <c r="AF52" s="634"/>
      <c r="AG52" s="634"/>
      <c r="AH52" s="634"/>
      <c r="AI52" s="355"/>
      <c r="AJ52" s="355"/>
      <c r="AK52" s="355"/>
      <c r="AL52" s="355"/>
      <c r="AM52" s="355"/>
      <c r="AN52" s="355"/>
      <c r="AO52" s="355"/>
      <c r="AP52" s="355"/>
      <c r="AQ52" s="355"/>
      <c r="AR52" s="355"/>
      <c r="AS52" s="355"/>
      <c r="AT52" s="355"/>
      <c r="AU52" s="355"/>
      <c r="AV52" s="355"/>
    </row>
    <row r="53" spans="1:48" ht="13.5">
      <c r="A53" s="355"/>
      <c r="B53" s="355"/>
      <c r="C53" s="356"/>
      <c r="D53" s="357"/>
      <c r="E53" s="357"/>
      <c r="F53" s="357"/>
      <c r="G53" s="357"/>
      <c r="H53" s="355"/>
      <c r="I53" s="355"/>
      <c r="J53" s="355"/>
      <c r="K53" s="358"/>
      <c r="L53" s="358"/>
      <c r="M53" s="358"/>
      <c r="N53" s="358"/>
      <c r="O53" s="358"/>
      <c r="P53" s="358"/>
      <c r="Q53" s="358"/>
      <c r="R53" s="358"/>
      <c r="S53" s="358"/>
      <c r="T53" s="359"/>
      <c r="U53" s="359"/>
      <c r="V53" s="359"/>
      <c r="W53" s="359"/>
      <c r="X53" s="359"/>
      <c r="Y53" s="359"/>
      <c r="Z53" s="359"/>
      <c r="AA53" s="355"/>
      <c r="AB53" s="355"/>
      <c r="AC53" s="355"/>
      <c r="AD53" s="634"/>
      <c r="AE53" s="634"/>
      <c r="AF53" s="634"/>
      <c r="AG53" s="634"/>
      <c r="AH53" s="634"/>
      <c r="AI53" s="355"/>
      <c r="AJ53" s="355"/>
      <c r="AK53" s="355"/>
      <c r="AL53" s="355"/>
      <c r="AM53" s="355"/>
      <c r="AN53" s="355"/>
      <c r="AO53" s="355"/>
      <c r="AP53" s="355"/>
      <c r="AQ53" s="355"/>
      <c r="AR53" s="355"/>
      <c r="AS53" s="355"/>
      <c r="AT53" s="355"/>
      <c r="AU53" s="355"/>
      <c r="AV53" s="355"/>
    </row>
    <row r="54" spans="1:48" ht="13.5">
      <c r="A54" s="355"/>
      <c r="B54" s="355"/>
      <c r="C54" s="356"/>
      <c r="D54" s="357"/>
      <c r="E54" s="357"/>
      <c r="F54" s="357"/>
      <c r="G54" s="357"/>
      <c r="H54" s="355"/>
      <c r="I54" s="355"/>
      <c r="J54" s="355"/>
      <c r="K54" s="358"/>
      <c r="L54" s="358"/>
      <c r="M54" s="358"/>
      <c r="N54" s="358"/>
      <c r="O54" s="358"/>
      <c r="P54" s="358"/>
      <c r="Q54" s="358"/>
      <c r="R54" s="358"/>
      <c r="S54" s="358"/>
      <c r="T54" s="359"/>
      <c r="U54" s="359"/>
      <c r="V54" s="359"/>
      <c r="W54" s="359"/>
      <c r="X54" s="359"/>
      <c r="Y54" s="359"/>
      <c r="Z54" s="359"/>
      <c r="AA54" s="355"/>
      <c r="AB54" s="355"/>
      <c r="AC54" s="355"/>
      <c r="AD54" s="634"/>
      <c r="AE54" s="634"/>
      <c r="AF54" s="634"/>
      <c r="AG54" s="634"/>
      <c r="AH54" s="634"/>
      <c r="AI54" s="355"/>
      <c r="AJ54" s="355"/>
      <c r="AK54" s="355"/>
      <c r="AL54" s="355"/>
      <c r="AM54" s="355"/>
      <c r="AN54" s="355"/>
      <c r="AO54" s="355"/>
      <c r="AP54" s="355"/>
      <c r="AQ54" s="355"/>
      <c r="AR54" s="355"/>
      <c r="AS54" s="355"/>
      <c r="AT54" s="355"/>
      <c r="AU54" s="355"/>
      <c r="AV54" s="355"/>
    </row>
    <row r="55" spans="1:48" ht="13.5">
      <c r="A55" s="355"/>
      <c r="B55" s="355"/>
      <c r="C55" s="356"/>
      <c r="D55" s="357"/>
      <c r="E55" s="357"/>
      <c r="F55" s="357"/>
      <c r="G55" s="357"/>
      <c r="H55" s="355"/>
      <c r="I55" s="355"/>
      <c r="J55" s="355"/>
      <c r="K55" s="358"/>
      <c r="L55" s="358"/>
      <c r="M55" s="358"/>
      <c r="N55" s="358"/>
      <c r="O55" s="358"/>
      <c r="P55" s="358"/>
      <c r="Q55" s="358"/>
      <c r="R55" s="358"/>
      <c r="S55" s="358"/>
      <c r="T55" s="359"/>
      <c r="U55" s="359"/>
      <c r="V55" s="359"/>
      <c r="W55" s="359"/>
      <c r="X55" s="359"/>
      <c r="Y55" s="359"/>
      <c r="Z55" s="359"/>
      <c r="AA55" s="355"/>
      <c r="AB55" s="355"/>
      <c r="AC55" s="355"/>
      <c r="AD55" s="634"/>
      <c r="AE55" s="634"/>
      <c r="AF55" s="634"/>
      <c r="AG55" s="634"/>
      <c r="AH55" s="634"/>
      <c r="AI55" s="355"/>
      <c r="AJ55" s="355"/>
      <c r="AK55" s="355"/>
      <c r="AL55" s="355"/>
      <c r="AM55" s="355"/>
      <c r="AN55" s="355"/>
      <c r="AO55" s="355"/>
      <c r="AP55" s="355"/>
      <c r="AQ55" s="355"/>
      <c r="AR55" s="355"/>
      <c r="AS55" s="355"/>
      <c r="AT55" s="355"/>
      <c r="AU55" s="355"/>
      <c r="AV55" s="355"/>
    </row>
    <row r="56" spans="1:48" ht="13.5">
      <c r="A56" s="355"/>
      <c r="B56" s="355"/>
      <c r="C56" s="356"/>
      <c r="D56" s="357"/>
      <c r="E56" s="357"/>
      <c r="F56" s="357"/>
      <c r="G56" s="357"/>
      <c r="H56" s="355"/>
      <c r="I56" s="355"/>
      <c r="J56" s="355"/>
      <c r="K56" s="358"/>
      <c r="L56" s="358"/>
      <c r="M56" s="358"/>
      <c r="N56" s="358"/>
      <c r="O56" s="358"/>
      <c r="P56" s="358"/>
      <c r="Q56" s="358"/>
      <c r="R56" s="358"/>
      <c r="S56" s="358"/>
      <c r="T56" s="359"/>
      <c r="U56" s="359"/>
      <c r="V56" s="359"/>
      <c r="W56" s="359"/>
      <c r="X56" s="359"/>
      <c r="Y56" s="359"/>
      <c r="Z56" s="359"/>
      <c r="AA56" s="355"/>
      <c r="AB56" s="355"/>
      <c r="AC56" s="355"/>
      <c r="AD56" s="634"/>
      <c r="AE56" s="634"/>
      <c r="AF56" s="634"/>
      <c r="AG56" s="634"/>
      <c r="AH56" s="634"/>
      <c r="AI56" s="355"/>
      <c r="AJ56" s="355"/>
      <c r="AK56" s="355"/>
      <c r="AL56" s="355"/>
      <c r="AM56" s="355"/>
      <c r="AN56" s="355"/>
      <c r="AO56" s="355"/>
      <c r="AP56" s="355"/>
      <c r="AQ56" s="355"/>
      <c r="AR56" s="355"/>
      <c r="AS56" s="355"/>
      <c r="AT56" s="355"/>
      <c r="AU56" s="355"/>
      <c r="AV56" s="355"/>
    </row>
  </sheetData>
  <sheetProtection password="CFA6" sheet="1"/>
  <mergeCells count="249">
    <mergeCell ref="X15:Z15"/>
    <mergeCell ref="U16:W16"/>
    <mergeCell ref="X16:Z16"/>
    <mergeCell ref="A1:A6"/>
    <mergeCell ref="R15:T15"/>
    <mergeCell ref="B8:D8"/>
    <mergeCell ref="B10:D10"/>
    <mergeCell ref="R9:T9"/>
    <mergeCell ref="O5:P5"/>
    <mergeCell ref="R7:T7"/>
    <mergeCell ref="D19:G19"/>
    <mergeCell ref="D20:G20"/>
    <mergeCell ref="L19:N19"/>
    <mergeCell ref="L18:N18"/>
    <mergeCell ref="L16:N16"/>
    <mergeCell ref="H18:J18"/>
    <mergeCell ref="D16:G16"/>
    <mergeCell ref="D17:G17"/>
    <mergeCell ref="H17:J17"/>
    <mergeCell ref="H23:J23"/>
    <mergeCell ref="U17:W17"/>
    <mergeCell ref="X17:Z17"/>
    <mergeCell ref="A37:A41"/>
    <mergeCell ref="X19:Z19"/>
    <mergeCell ref="O17:Q17"/>
    <mergeCell ref="R17:T17"/>
    <mergeCell ref="O19:Q19"/>
    <mergeCell ref="D30:G30"/>
    <mergeCell ref="D18:G18"/>
    <mergeCell ref="O3:P3"/>
    <mergeCell ref="H12:J13"/>
    <mergeCell ref="U10:W10"/>
    <mergeCell ref="J9:M9"/>
    <mergeCell ref="J10:M10"/>
    <mergeCell ref="J11:M11"/>
    <mergeCell ref="R12:W12"/>
    <mergeCell ref="T4:Z4"/>
    <mergeCell ref="Q5:T5"/>
    <mergeCell ref="U6:Z6"/>
    <mergeCell ref="L30:N30"/>
    <mergeCell ref="L26:N26"/>
    <mergeCell ref="H28:J28"/>
    <mergeCell ref="D26:G26"/>
    <mergeCell ref="D24:G24"/>
    <mergeCell ref="L25:N25"/>
    <mergeCell ref="L29:N29"/>
    <mergeCell ref="L24:N24"/>
    <mergeCell ref="D27:G27"/>
    <mergeCell ref="H24:J24"/>
    <mergeCell ref="U19:W19"/>
    <mergeCell ref="H27:J27"/>
    <mergeCell ref="L31:N31"/>
    <mergeCell ref="H32:J32"/>
    <mergeCell ref="H31:J31"/>
    <mergeCell ref="L23:N23"/>
    <mergeCell ref="R19:T19"/>
    <mergeCell ref="R23:T23"/>
    <mergeCell ref="L28:N28"/>
    <mergeCell ref="L27:N27"/>
    <mergeCell ref="A12:A13"/>
    <mergeCell ref="U7:W7"/>
    <mergeCell ref="H26:J26"/>
    <mergeCell ref="H25:J25"/>
    <mergeCell ref="H22:J22"/>
    <mergeCell ref="H19:J19"/>
    <mergeCell ref="H21:J21"/>
    <mergeCell ref="H20:J20"/>
    <mergeCell ref="K12:K13"/>
    <mergeCell ref="L12:N13"/>
    <mergeCell ref="O18:Q18"/>
    <mergeCell ref="O10:P11"/>
    <mergeCell ref="J8:M8"/>
    <mergeCell ref="H14:J14"/>
    <mergeCell ref="H15:J15"/>
    <mergeCell ref="O15:Q15"/>
    <mergeCell ref="N7:N11"/>
    <mergeCell ref="E9:I9"/>
    <mergeCell ref="E10:I10"/>
    <mergeCell ref="E11:I11"/>
    <mergeCell ref="L15:N15"/>
    <mergeCell ref="D14:G14"/>
    <mergeCell ref="U15:W15"/>
    <mergeCell ref="O14:Q14"/>
    <mergeCell ref="R13:T13"/>
    <mergeCell ref="B7:D7"/>
    <mergeCell ref="R11:T11"/>
    <mergeCell ref="R8:T8"/>
    <mergeCell ref="E8:I8"/>
    <mergeCell ref="O8:P9"/>
    <mergeCell ref="X12:Z13"/>
    <mergeCell ref="R14:T14"/>
    <mergeCell ref="U14:W14"/>
    <mergeCell ref="U13:W13"/>
    <mergeCell ref="C12:C13"/>
    <mergeCell ref="D12:G13"/>
    <mergeCell ref="O4:P4"/>
    <mergeCell ref="R10:T10"/>
    <mergeCell ref="R4:S4"/>
    <mergeCell ref="W5:Z5"/>
    <mergeCell ref="E7:I7"/>
    <mergeCell ref="J7:M7"/>
    <mergeCell ref="O7:Q7"/>
    <mergeCell ref="U8:W8"/>
    <mergeCell ref="U9:W9"/>
    <mergeCell ref="X7:Z7"/>
    <mergeCell ref="B9:D9"/>
    <mergeCell ref="B12:B13"/>
    <mergeCell ref="D15:G15"/>
    <mergeCell ref="B11:D11"/>
    <mergeCell ref="R18:T18"/>
    <mergeCell ref="AD7:AH8"/>
    <mergeCell ref="X8:Z8"/>
    <mergeCell ref="X9:Z9"/>
    <mergeCell ref="X10:Z10"/>
    <mergeCell ref="X11:Z11"/>
    <mergeCell ref="AD13:AH14"/>
    <mergeCell ref="AB39:AC39"/>
    <mergeCell ref="C39:D39"/>
    <mergeCell ref="H36:J36"/>
    <mergeCell ref="H35:J35"/>
    <mergeCell ref="H34:J34"/>
    <mergeCell ref="H33:J33"/>
    <mergeCell ref="X14:Z14"/>
    <mergeCell ref="D33:G33"/>
    <mergeCell ref="D36:G36"/>
    <mergeCell ref="D34:G34"/>
    <mergeCell ref="O33:Q33"/>
    <mergeCell ref="R33:T33"/>
    <mergeCell ref="O35:Q35"/>
    <mergeCell ref="R35:T35"/>
    <mergeCell ref="U35:W35"/>
    <mergeCell ref="U34:W34"/>
    <mergeCell ref="O34:Q34"/>
    <mergeCell ref="R34:T34"/>
    <mergeCell ref="AD16:AH17"/>
    <mergeCell ref="D35:G35"/>
    <mergeCell ref="L36:N36"/>
    <mergeCell ref="L22:N22"/>
    <mergeCell ref="L34:N34"/>
    <mergeCell ref="L32:N32"/>
    <mergeCell ref="D21:G21"/>
    <mergeCell ref="D22:G22"/>
    <mergeCell ref="D23:G23"/>
    <mergeCell ref="D31:G31"/>
    <mergeCell ref="D32:G32"/>
    <mergeCell ref="H30:J30"/>
    <mergeCell ref="H29:J29"/>
    <mergeCell ref="O12:Q13"/>
    <mergeCell ref="U11:W11"/>
    <mergeCell ref="L14:N14"/>
    <mergeCell ref="L20:N20"/>
    <mergeCell ref="L21:N21"/>
    <mergeCell ref="D28:G28"/>
    <mergeCell ref="D29:G29"/>
    <mergeCell ref="D25:G25"/>
    <mergeCell ref="U18:W18"/>
    <mergeCell ref="O16:Q16"/>
    <mergeCell ref="R16:T16"/>
    <mergeCell ref="O24:Q24"/>
    <mergeCell ref="U24:W24"/>
    <mergeCell ref="O20:Q20"/>
    <mergeCell ref="R20:T20"/>
    <mergeCell ref="H16:J16"/>
    <mergeCell ref="L17:N17"/>
    <mergeCell ref="B1:Z1"/>
    <mergeCell ref="J3:K4"/>
    <mergeCell ref="L3:M4"/>
    <mergeCell ref="B5:D6"/>
    <mergeCell ref="E5:I6"/>
    <mergeCell ref="J5:K5"/>
    <mergeCell ref="J6:K6"/>
    <mergeCell ref="E3:I4"/>
    <mergeCell ref="L5:M5"/>
    <mergeCell ref="L6:M6"/>
    <mergeCell ref="N6:T6"/>
    <mergeCell ref="K2:P2"/>
    <mergeCell ref="B2:J2"/>
    <mergeCell ref="Q2:Z2"/>
    <mergeCell ref="Q3:R3"/>
    <mergeCell ref="S3:T3"/>
    <mergeCell ref="U3:V3"/>
    <mergeCell ref="W3:Z3"/>
    <mergeCell ref="N3:N5"/>
    <mergeCell ref="U5:V5"/>
    <mergeCell ref="B3:D4"/>
    <mergeCell ref="O25:Q25"/>
    <mergeCell ref="R25:T25"/>
    <mergeCell ref="U25:W25"/>
    <mergeCell ref="X25:Z25"/>
    <mergeCell ref="U20:W20"/>
    <mergeCell ref="X20:Z20"/>
    <mergeCell ref="U21:W21"/>
    <mergeCell ref="X21:Z21"/>
    <mergeCell ref="U22:W22"/>
    <mergeCell ref="O21:Q21"/>
    <mergeCell ref="R21:T21"/>
    <mergeCell ref="X24:Z24"/>
    <mergeCell ref="R24:T24"/>
    <mergeCell ref="O22:Q22"/>
    <mergeCell ref="R22:T22"/>
    <mergeCell ref="O23:Q23"/>
    <mergeCell ref="X18:Z18"/>
    <mergeCell ref="U26:W26"/>
    <mergeCell ref="X26:Z26"/>
    <mergeCell ref="O27:Q27"/>
    <mergeCell ref="R27:T27"/>
    <mergeCell ref="U27:W27"/>
    <mergeCell ref="X27:Z27"/>
    <mergeCell ref="X22:Z22"/>
    <mergeCell ref="U23:W23"/>
    <mergeCell ref="X23:Z23"/>
    <mergeCell ref="U28:W28"/>
    <mergeCell ref="X28:Z28"/>
    <mergeCell ref="O26:Q26"/>
    <mergeCell ref="R26:T26"/>
    <mergeCell ref="U29:W29"/>
    <mergeCell ref="X29:Z29"/>
    <mergeCell ref="O29:Q29"/>
    <mergeCell ref="R29:T29"/>
    <mergeCell ref="O28:Q28"/>
    <mergeCell ref="R28:T28"/>
    <mergeCell ref="O30:Q30"/>
    <mergeCell ref="R30:T30"/>
    <mergeCell ref="U30:W30"/>
    <mergeCell ref="X30:Z30"/>
    <mergeCell ref="O31:Q31"/>
    <mergeCell ref="R31:T31"/>
    <mergeCell ref="U31:W31"/>
    <mergeCell ref="X31:Z31"/>
    <mergeCell ref="L40:N40"/>
    <mergeCell ref="O39:P39"/>
    <mergeCell ref="R39:W39"/>
    <mergeCell ref="X36:Z36"/>
    <mergeCell ref="R36:T36"/>
    <mergeCell ref="O36:Q36"/>
    <mergeCell ref="U36:W36"/>
    <mergeCell ref="O40:P40"/>
    <mergeCell ref="R40:W40"/>
    <mergeCell ref="B38:Z38"/>
    <mergeCell ref="X34:Z34"/>
    <mergeCell ref="L33:N33"/>
    <mergeCell ref="L35:N35"/>
    <mergeCell ref="O32:Q32"/>
    <mergeCell ref="R32:T32"/>
    <mergeCell ref="U32:W32"/>
    <mergeCell ref="X32:Z32"/>
    <mergeCell ref="U33:W33"/>
    <mergeCell ref="X33:Z33"/>
    <mergeCell ref="X35:Z35"/>
  </mergeCells>
  <conditionalFormatting sqref="C31:Z36">
    <cfRule type="expression" priority="2" dxfId="32">
      <formula>$AA$1=1</formula>
    </cfRule>
  </conditionalFormatting>
  <conditionalFormatting sqref="B31:B36">
    <cfRule type="expression" priority="1" dxfId="2">
      <formula>$AA$1=1</formula>
    </cfRule>
  </conditionalFormatting>
  <dataValidations count="4">
    <dataValidation type="list" allowBlank="1" showInputMessage="1" showErrorMessage="1" sqref="C14:C36">
      <formula1>$AE$15:$AH$15</formula1>
    </dataValidation>
    <dataValidation type="list" allowBlank="1" showInputMessage="1" showErrorMessage="1" sqref="L3:M4">
      <formula1>$AD$9:$AF$9</formula1>
    </dataValidation>
    <dataValidation type="list" allowBlank="1" showInputMessage="1" showErrorMessage="1" sqref="L5:M5">
      <formula1>$AA$5:$AA$8</formula1>
    </dataValidation>
    <dataValidation type="list" allowBlank="1" showInputMessage="1" showErrorMessage="1" sqref="L6:M6">
      <formula1>$AA$9:$AA$13</formula1>
    </dataValidation>
  </dataValidations>
  <hyperlinks>
    <hyperlink ref="A1" location="目次!A1" display="トップページへ戻る"/>
    <hyperlink ref="A1:A5" location="トップページ!A1" display="トップページへ戻る"/>
    <hyperlink ref="A37:A41" location="選手等エントリー申請書!A1" display="ページ上へ戻る"/>
    <hyperlink ref="A1:A6" location="トップページ!A21" display="トップページへ戻る"/>
  </hyperlinks>
  <printOptions horizontalCentered="1" verticalCentered="1"/>
  <pageMargins left="0.3937007874015748" right="0.3937007874015748" top="0.5905511811023623" bottom="0.3937007874015748" header="0.31496062992125984" footer="0.35433070866141736"/>
  <pageSetup fitToHeight="1" fitToWidth="1" horizontalDpi="300" verticalDpi="300" orientation="portrait" paperSize="9" scale="69" r:id="rId3"/>
  <headerFooter alignWithMargins="0">
    <oddHeader>&amp;L&amp;"HGｺﾞｼｯｸM,ﾒﾃﾞｨｳﾑ"&amp;10(様式　３)&amp;C&amp;G&amp;R&amp;"HGPｺﾞｼｯｸM,ﾒﾃﾞｨｳﾑ"&amp;10【&amp;A】</oddHeader>
  </headerFooter>
  <drawing r:id="rId1"/>
  <legacyDrawingHF r:id="rId2"/>
</worksheet>
</file>

<file path=xl/worksheets/sheet6.xml><?xml version="1.0" encoding="utf-8"?>
<worksheet xmlns="http://schemas.openxmlformats.org/spreadsheetml/2006/main" xmlns:r="http://schemas.openxmlformats.org/officeDocument/2006/relationships">
  <sheetPr codeName="Sheet26">
    <tabColor theme="5" tint="-0.4999699890613556"/>
    <pageSetUpPr fitToPage="1"/>
  </sheetPr>
  <dimension ref="A1:AY63"/>
  <sheetViews>
    <sheetView showGridLines="0" showRowColHeaders="0" showZeros="0" showOutlineSymbols="0" zoomScale="90" zoomScaleNormal="90" zoomScalePageLayoutView="0" workbookViewId="0" topLeftCell="A1">
      <selection activeCell="B1" sqref="B1:Y1"/>
    </sheetView>
  </sheetViews>
  <sheetFormatPr defaultColWidth="9.00390625" defaultRowHeight="13.5"/>
  <cols>
    <col min="1" max="1" width="8.625" style="1" customWidth="1"/>
    <col min="2" max="4" width="6.625" style="1" customWidth="1"/>
    <col min="5" max="6" width="6.625" style="3" customWidth="1"/>
    <col min="7" max="9" width="6.625" style="1" customWidth="1"/>
    <col min="10" max="13" width="6.625" style="2" customWidth="1"/>
    <col min="14" max="16" width="5.625" style="2" customWidth="1"/>
    <col min="17" max="24" width="5.625" style="5" customWidth="1"/>
    <col min="25" max="25" width="5.625" style="1" customWidth="1"/>
    <col min="26" max="26" width="18.50390625" style="1" customWidth="1"/>
    <col min="27" max="27" width="19.00390625" style="1" customWidth="1"/>
    <col min="28" max="16384" width="9.00390625" style="1" customWidth="1"/>
  </cols>
  <sheetData>
    <row r="1" spans="1:51" ht="49.5" customHeight="1">
      <c r="A1" s="1285" t="s">
        <v>136</v>
      </c>
      <c r="B1" s="1296" t="str">
        <f>トップページ!$B$15</f>
        <v>   </v>
      </c>
      <c r="C1" s="1296"/>
      <c r="D1" s="1296"/>
      <c r="E1" s="1296"/>
      <c r="F1" s="1296"/>
      <c r="G1" s="1296"/>
      <c r="H1" s="1296"/>
      <c r="I1" s="1296"/>
      <c r="J1" s="1296"/>
      <c r="K1" s="1296"/>
      <c r="L1" s="1296"/>
      <c r="M1" s="1296"/>
      <c r="N1" s="1296"/>
      <c r="O1" s="1296"/>
      <c r="P1" s="1296"/>
      <c r="Q1" s="1296"/>
      <c r="R1" s="1296"/>
      <c r="S1" s="1296"/>
      <c r="T1" s="1296"/>
      <c r="U1" s="1296"/>
      <c r="V1" s="1296"/>
      <c r="W1" s="1296"/>
      <c r="X1" s="1296"/>
      <c r="Y1" s="1296"/>
      <c r="Z1" s="440"/>
      <c r="AA1" s="440"/>
      <c r="AB1" s="644"/>
      <c r="AC1" s="644"/>
      <c r="AD1" s="644"/>
      <c r="AE1" s="644"/>
      <c r="AF1" s="644"/>
      <c r="AG1" s="644"/>
      <c r="AH1" s="644"/>
      <c r="AI1" s="644"/>
      <c r="AJ1" s="644"/>
      <c r="AK1" s="644"/>
      <c r="AL1" s="644"/>
      <c r="AM1" s="644"/>
      <c r="AN1" s="644"/>
      <c r="AO1" s="644"/>
      <c r="AP1" s="644"/>
      <c r="AQ1" s="645"/>
      <c r="AR1" s="645"/>
      <c r="AS1" s="645"/>
      <c r="AT1" s="645"/>
      <c r="AU1" s="645"/>
      <c r="AV1" s="645"/>
      <c r="AW1" s="645"/>
      <c r="AX1" s="645"/>
      <c r="AY1" s="645"/>
    </row>
    <row r="2" spans="1:51" ht="29.25" customHeight="1" thickBot="1">
      <c r="A2" s="1285"/>
      <c r="B2" s="433"/>
      <c r="H2" s="1297" t="e">
        <f>トップページ!$B$17</f>
        <v>#N/A</v>
      </c>
      <c r="I2" s="1297"/>
      <c r="J2" s="1297"/>
      <c r="K2" s="1297"/>
      <c r="L2" s="1297"/>
      <c r="M2" s="1298" t="e">
        <f>トップページ!$E$17</f>
        <v>#N/A</v>
      </c>
      <c r="N2" s="1298"/>
      <c r="O2" s="1298"/>
      <c r="P2" s="1298"/>
      <c r="Q2" s="1298"/>
      <c r="R2" s="1298"/>
      <c r="S2" s="1298"/>
      <c r="Z2" s="440"/>
      <c r="AA2" s="440"/>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row>
    <row r="3" spans="1:51" s="435" customFormat="1" ht="19.5" customHeight="1">
      <c r="A3" s="1285"/>
      <c r="B3" s="434"/>
      <c r="C3" s="1323" t="s">
        <v>895</v>
      </c>
      <c r="D3" s="1324"/>
      <c r="E3" s="1324"/>
      <c r="F3" s="1324"/>
      <c r="G3" s="1324"/>
      <c r="H3" s="1325" t="s">
        <v>845</v>
      </c>
      <c r="I3" s="1325"/>
      <c r="J3" s="1325"/>
      <c r="K3" s="1325"/>
      <c r="L3" s="1325"/>
      <c r="M3" s="1325"/>
      <c r="N3" s="1290" t="s">
        <v>599</v>
      </c>
      <c r="O3" s="1291"/>
      <c r="P3" s="1291"/>
      <c r="Q3" s="1291"/>
      <c r="R3" s="1291"/>
      <c r="S3" s="1291"/>
      <c r="T3" s="1291"/>
      <c r="U3" s="1292"/>
      <c r="V3" s="436"/>
      <c r="W3" s="1299" t="s">
        <v>896</v>
      </c>
      <c r="X3" s="1300"/>
      <c r="Y3"/>
      <c r="Z3" s="441"/>
      <c r="AA3" s="441"/>
      <c r="AB3" s="1384"/>
      <c r="AC3" s="1384"/>
      <c r="AD3" s="1384"/>
      <c r="AE3" s="1384"/>
      <c r="AF3" s="1384"/>
      <c r="AG3" s="646"/>
      <c r="AH3" s="646"/>
      <c r="AI3" s="646"/>
      <c r="AJ3" s="646"/>
      <c r="AK3" s="646"/>
      <c r="AL3" s="646"/>
      <c r="AM3" s="646"/>
      <c r="AN3" s="646"/>
      <c r="AO3" s="646"/>
      <c r="AP3" s="646"/>
      <c r="AQ3" s="646"/>
      <c r="AR3" s="646"/>
      <c r="AS3" s="646"/>
      <c r="AT3" s="646"/>
      <c r="AU3" s="646"/>
      <c r="AV3" s="646"/>
      <c r="AW3" s="646"/>
      <c r="AX3" s="646"/>
      <c r="AY3" s="646"/>
    </row>
    <row r="4" spans="1:51" ht="39.75" customHeight="1" thickBot="1">
      <c r="A4" s="1285"/>
      <c r="B4" s="433"/>
      <c r="C4" s="1286"/>
      <c r="D4" s="1287"/>
      <c r="E4" s="1287"/>
      <c r="F4" s="1287"/>
      <c r="G4" s="1287"/>
      <c r="H4" s="1288"/>
      <c r="I4" s="1288"/>
      <c r="J4" s="1288"/>
      <c r="K4" s="1288"/>
      <c r="L4" s="1288"/>
      <c r="M4" s="1288"/>
      <c r="N4" s="1293">
        <f>トップページ!$S$9</f>
        <v>0</v>
      </c>
      <c r="O4" s="1294"/>
      <c r="P4" s="1294"/>
      <c r="Q4" s="1294"/>
      <c r="R4" s="1294"/>
      <c r="S4" s="1294"/>
      <c r="T4" s="1294"/>
      <c r="U4" s="1295"/>
      <c r="V4" s="437"/>
      <c r="W4" s="1386"/>
      <c r="X4" s="1387"/>
      <c r="Y4"/>
      <c r="Z4" s="440"/>
      <c r="AA4" s="440"/>
      <c r="AB4" s="1384"/>
      <c r="AC4" s="1384"/>
      <c r="AD4" s="1384"/>
      <c r="AE4" s="1384"/>
      <c r="AF4" s="1384"/>
      <c r="AG4" s="645"/>
      <c r="AH4" s="645"/>
      <c r="AI4" s="645"/>
      <c r="AJ4" s="645"/>
      <c r="AK4" s="645"/>
      <c r="AL4" s="645"/>
      <c r="AM4" s="645"/>
      <c r="AN4" s="645"/>
      <c r="AO4" s="645"/>
      <c r="AP4" s="645"/>
      <c r="AQ4" s="645"/>
      <c r="AR4" s="645"/>
      <c r="AS4" s="645"/>
      <c r="AT4" s="645"/>
      <c r="AU4" s="645"/>
      <c r="AV4" s="645"/>
      <c r="AW4" s="645"/>
      <c r="AX4" s="645"/>
      <c r="AY4" s="645"/>
    </row>
    <row r="5" spans="1:51" ht="39.75" customHeight="1" thickBot="1">
      <c r="A5" s="1285"/>
      <c r="B5" s="433"/>
      <c r="C5" s="1289" t="s">
        <v>900</v>
      </c>
      <c r="D5" s="1289"/>
      <c r="E5" s="1289"/>
      <c r="F5" s="1289"/>
      <c r="G5" s="1289"/>
      <c r="H5" s="1289"/>
      <c r="I5" s="1289"/>
      <c r="J5" s="1289"/>
      <c r="K5" s="1289"/>
      <c r="L5" s="1289"/>
      <c r="M5" s="1289"/>
      <c r="N5" s="1289"/>
      <c r="O5" s="1289"/>
      <c r="P5" s="1289"/>
      <c r="Q5" s="1289"/>
      <c r="R5" s="1289"/>
      <c r="S5" s="1289"/>
      <c r="T5" s="1289"/>
      <c r="U5" s="1289"/>
      <c r="V5" s="1289"/>
      <c r="W5" s="1289"/>
      <c r="X5" s="1289"/>
      <c r="Y5" s="1289"/>
      <c r="Z5" s="440"/>
      <c r="AA5" s="440"/>
      <c r="AB5" s="1384"/>
      <c r="AC5" s="1384"/>
      <c r="AD5" s="1384"/>
      <c r="AE5" s="1384"/>
      <c r="AF5" s="1384"/>
      <c r="AG5" s="645"/>
      <c r="AH5" s="645"/>
      <c r="AI5" s="645"/>
      <c r="AJ5" s="645"/>
      <c r="AK5" s="645"/>
      <c r="AL5" s="645"/>
      <c r="AM5" s="645"/>
      <c r="AN5" s="645"/>
      <c r="AO5" s="645"/>
      <c r="AP5" s="645"/>
      <c r="AQ5" s="645"/>
      <c r="AR5" s="645"/>
      <c r="AS5" s="645"/>
      <c r="AT5" s="645"/>
      <c r="AU5" s="645"/>
      <c r="AV5" s="645"/>
      <c r="AW5" s="645"/>
      <c r="AX5" s="645"/>
      <c r="AY5" s="645"/>
    </row>
    <row r="6" spans="1:51" ht="19.5" customHeight="1" thickBot="1" thickTop="1">
      <c r="A6" s="439"/>
      <c r="B6" s="1336" t="s">
        <v>891</v>
      </c>
      <c r="C6" s="1241" t="s">
        <v>892</v>
      </c>
      <c r="D6" s="1241"/>
      <c r="E6" s="1241"/>
      <c r="F6" s="1241"/>
      <c r="G6" s="1242"/>
      <c r="H6" s="1342" t="s">
        <v>893</v>
      </c>
      <c r="I6" s="1343"/>
      <c r="J6" s="1343"/>
      <c r="K6" s="1343"/>
      <c r="L6" s="1343"/>
      <c r="M6" s="1344"/>
      <c r="N6" s="1388" t="s">
        <v>894</v>
      </c>
      <c r="O6" s="1343"/>
      <c r="P6" s="1343"/>
      <c r="Q6" s="1343"/>
      <c r="R6" s="1343"/>
      <c r="S6" s="1343"/>
      <c r="T6" s="1343"/>
      <c r="U6" s="1343"/>
      <c r="V6" s="1343"/>
      <c r="W6" s="1343"/>
      <c r="X6" s="1343"/>
      <c r="Y6" s="1344"/>
      <c r="Z6" s="440"/>
      <c r="AA6" s="440"/>
      <c r="AB6" s="639"/>
      <c r="AC6" s="639"/>
      <c r="AD6" s="639"/>
      <c r="AE6" s="639"/>
      <c r="AF6" s="639"/>
      <c r="AG6" s="645"/>
      <c r="AH6" s="645"/>
      <c r="AI6" s="645"/>
      <c r="AJ6" s="645"/>
      <c r="AK6" s="645"/>
      <c r="AL6" s="645"/>
      <c r="AM6" s="645"/>
      <c r="AN6" s="645"/>
      <c r="AO6" s="645"/>
      <c r="AP6" s="645"/>
      <c r="AQ6" s="645"/>
      <c r="AR6" s="645"/>
      <c r="AS6" s="645"/>
      <c r="AT6" s="645"/>
      <c r="AU6" s="645"/>
      <c r="AV6" s="645"/>
      <c r="AW6" s="645"/>
      <c r="AX6" s="645"/>
      <c r="AY6" s="645"/>
    </row>
    <row r="7" spans="1:51" ht="33" customHeight="1" thickTop="1">
      <c r="A7" s="540" t="b">
        <v>0</v>
      </c>
      <c r="B7" s="1337"/>
      <c r="C7" s="1339" t="s">
        <v>890</v>
      </c>
      <c r="D7" s="428"/>
      <c r="E7" s="428"/>
      <c r="F7" s="429"/>
      <c r="G7" s="430"/>
      <c r="H7" s="1260">
        <f>IF(A7=TRUE,トップページ!$S$13,"")</f>
      </c>
      <c r="I7" s="1261"/>
      <c r="J7" s="1261"/>
      <c r="K7" s="1261"/>
      <c r="L7" s="1261"/>
      <c r="M7" s="1262"/>
      <c r="N7" s="1206"/>
      <c r="O7" s="1207"/>
      <c r="P7" s="1207"/>
      <c r="Q7" s="1207"/>
      <c r="R7" s="1207"/>
      <c r="S7" s="1207"/>
      <c r="T7" s="1207"/>
      <c r="U7" s="1207"/>
      <c r="V7" s="1207"/>
      <c r="W7" s="1207"/>
      <c r="X7" s="1207"/>
      <c r="Y7" s="1208"/>
      <c r="Z7" s="440"/>
      <c r="AA7" s="440"/>
      <c r="AB7" s="1255" t="s">
        <v>964</v>
      </c>
      <c r="AC7" s="1255"/>
      <c r="AD7" s="648">
        <v>1</v>
      </c>
      <c r="AE7" s="648">
        <v>2</v>
      </c>
      <c r="AF7" s="648">
        <v>3</v>
      </c>
      <c r="AG7" s="648">
        <v>4</v>
      </c>
      <c r="AH7" s="648">
        <v>5</v>
      </c>
      <c r="AI7" s="648">
        <v>6</v>
      </c>
      <c r="AJ7" s="648">
        <v>7</v>
      </c>
      <c r="AK7" s="648">
        <v>8</v>
      </c>
      <c r="AL7" s="648">
        <v>9</v>
      </c>
      <c r="AM7" s="648">
        <v>10</v>
      </c>
      <c r="AN7" s="645"/>
      <c r="AO7" s="645"/>
      <c r="AP7" s="645"/>
      <c r="AQ7" s="645"/>
      <c r="AR7" s="645"/>
      <c r="AS7" s="645"/>
      <c r="AT7" s="645"/>
      <c r="AU7" s="645"/>
      <c r="AV7" s="645"/>
      <c r="AW7" s="645"/>
      <c r="AX7" s="645"/>
      <c r="AY7" s="645"/>
    </row>
    <row r="8" spans="1:51" ht="33" customHeight="1">
      <c r="A8" s="540" t="b">
        <v>0</v>
      </c>
      <c r="B8" s="1337"/>
      <c r="C8" s="1340"/>
      <c r="D8" s="422"/>
      <c r="E8" s="422"/>
      <c r="F8" s="416"/>
      <c r="G8" s="421"/>
      <c r="H8" s="1263">
        <f>IF(A8=TRUE,トップページ!$S$14,"")</f>
      </c>
      <c r="I8" s="1264"/>
      <c r="J8" s="1264"/>
      <c r="K8" s="1264"/>
      <c r="L8" s="1264"/>
      <c r="M8" s="1265"/>
      <c r="N8" s="1209"/>
      <c r="O8" s="1210"/>
      <c r="P8" s="1210"/>
      <c r="Q8" s="1210"/>
      <c r="R8" s="1210"/>
      <c r="S8" s="1210"/>
      <c r="T8" s="1210"/>
      <c r="U8" s="1210"/>
      <c r="V8" s="1210"/>
      <c r="W8" s="1210"/>
      <c r="X8" s="1210"/>
      <c r="Y8" s="1211"/>
      <c r="Z8" s="440"/>
      <c r="AA8" s="440"/>
      <c r="AB8" s="639"/>
      <c r="AC8" s="639"/>
      <c r="AD8" s="639"/>
      <c r="AE8" s="639"/>
      <c r="AF8" s="639"/>
      <c r="AG8" s="645"/>
      <c r="AH8" s="645"/>
      <c r="AI8" s="645"/>
      <c r="AJ8" s="645"/>
      <c r="AK8" s="645"/>
      <c r="AL8" s="645"/>
      <c r="AM8" s="645"/>
      <c r="AN8" s="645"/>
      <c r="AO8" s="645"/>
      <c r="AP8" s="645"/>
      <c r="AQ8" s="645"/>
      <c r="AR8" s="645"/>
      <c r="AS8" s="645"/>
      <c r="AT8" s="645"/>
      <c r="AU8" s="645"/>
      <c r="AV8" s="645"/>
      <c r="AW8" s="645"/>
      <c r="AX8" s="645"/>
      <c r="AY8" s="645"/>
    </row>
    <row r="9" spans="1:51" ht="33" customHeight="1">
      <c r="A9" s="540" t="b">
        <v>0</v>
      </c>
      <c r="B9" s="1337"/>
      <c r="C9" s="1340"/>
      <c r="D9" s="420"/>
      <c r="E9" s="420"/>
      <c r="F9" s="416"/>
      <c r="G9" s="421"/>
      <c r="H9" s="1252">
        <f>IF(A9=TRUE,トップページ!$S$15,"")</f>
      </c>
      <c r="I9" s="1253"/>
      <c r="J9" s="1253"/>
      <c r="K9" s="1253"/>
      <c r="L9" s="1253"/>
      <c r="M9" s="1254"/>
      <c r="N9" s="1236"/>
      <c r="O9" s="1237"/>
      <c r="P9" s="1237"/>
      <c r="Q9" s="1237"/>
      <c r="R9" s="1237"/>
      <c r="S9" s="1237"/>
      <c r="T9" s="1237"/>
      <c r="U9" s="1237"/>
      <c r="V9" s="1237"/>
      <c r="W9" s="1237"/>
      <c r="X9" s="1237"/>
      <c r="Y9" s="1238"/>
      <c r="Z9" s="440"/>
      <c r="AA9" s="440"/>
      <c r="AB9" s="639"/>
      <c r="AC9" s="639"/>
      <c r="AD9" s="639"/>
      <c r="AE9" s="639"/>
      <c r="AF9" s="639"/>
      <c r="AG9" s="645"/>
      <c r="AH9" s="645"/>
      <c r="AI9" s="645"/>
      <c r="AJ9" s="645"/>
      <c r="AK9" s="645"/>
      <c r="AL9" s="645"/>
      <c r="AM9" s="645"/>
      <c r="AN9" s="645"/>
      <c r="AO9" s="645"/>
      <c r="AP9" s="645"/>
      <c r="AQ9" s="645"/>
      <c r="AR9" s="645"/>
      <c r="AS9" s="645"/>
      <c r="AT9" s="645"/>
      <c r="AU9" s="645"/>
      <c r="AV9" s="645"/>
      <c r="AW9" s="645"/>
      <c r="AX9" s="645"/>
      <c r="AY9" s="645"/>
    </row>
    <row r="10" spans="1:51" ht="33" customHeight="1">
      <c r="A10" s="540" t="b">
        <v>0</v>
      </c>
      <c r="B10" s="1337"/>
      <c r="C10" s="1340"/>
      <c r="D10" s="420"/>
      <c r="E10" s="420"/>
      <c r="F10" s="416"/>
      <c r="G10" s="421"/>
      <c r="H10" s="1252">
        <f>IF(A10=TRUE,トップページ!$S$16,"")</f>
      </c>
      <c r="I10" s="1253"/>
      <c r="J10" s="1253"/>
      <c r="K10" s="1253"/>
      <c r="L10" s="1253"/>
      <c r="M10" s="1254"/>
      <c r="N10" s="1236"/>
      <c r="O10" s="1237"/>
      <c r="P10" s="1237"/>
      <c r="Q10" s="1237"/>
      <c r="R10" s="1237"/>
      <c r="S10" s="1237"/>
      <c r="T10" s="1237"/>
      <c r="U10" s="1237"/>
      <c r="V10" s="1237"/>
      <c r="W10" s="1237"/>
      <c r="X10" s="1237"/>
      <c r="Y10" s="1238"/>
      <c r="Z10" s="440"/>
      <c r="AA10" s="440"/>
      <c r="AB10" s="639"/>
      <c r="AC10" s="639"/>
      <c r="AD10" s="639"/>
      <c r="AE10" s="639"/>
      <c r="AF10" s="639"/>
      <c r="AG10" s="645"/>
      <c r="AH10" s="645"/>
      <c r="AI10" s="645"/>
      <c r="AJ10" s="645"/>
      <c r="AK10" s="645"/>
      <c r="AL10" s="645"/>
      <c r="AM10" s="645"/>
      <c r="AN10" s="645"/>
      <c r="AO10" s="645"/>
      <c r="AP10" s="645"/>
      <c r="AQ10" s="645"/>
      <c r="AR10" s="645"/>
      <c r="AS10" s="645"/>
      <c r="AT10" s="645"/>
      <c r="AU10" s="645"/>
      <c r="AV10" s="645"/>
      <c r="AW10" s="645"/>
      <c r="AX10" s="645"/>
      <c r="AY10" s="645"/>
    </row>
    <row r="11" spans="1:51" ht="33" customHeight="1" thickBot="1">
      <c r="A11" s="540" t="b">
        <v>0</v>
      </c>
      <c r="B11" s="1337"/>
      <c r="C11" s="1341"/>
      <c r="D11" s="423"/>
      <c r="E11" s="423"/>
      <c r="F11" s="424"/>
      <c r="G11" s="431"/>
      <c r="H11" s="1256">
        <f>IF(A11=TRUE,トップページ!$S$17,"")</f>
      </c>
      <c r="I11" s="1257"/>
      <c r="J11" s="490" t="s">
        <v>743</v>
      </c>
      <c r="K11" s="1258">
        <f>IF(A11=TRUE,トップページ!$V$17,"")</f>
      </c>
      <c r="L11" s="1258"/>
      <c r="M11" s="1259"/>
      <c r="N11" s="1267"/>
      <c r="O11" s="1268"/>
      <c r="P11" s="1268"/>
      <c r="Q11" s="1268"/>
      <c r="R11" s="1268"/>
      <c r="S11" s="432" t="s">
        <v>1135</v>
      </c>
      <c r="T11" s="1269"/>
      <c r="U11" s="1269"/>
      <c r="V11" s="1269"/>
      <c r="W11" s="1269"/>
      <c r="X11" s="1269"/>
      <c r="Y11" s="1270"/>
      <c r="Z11" s="440"/>
      <c r="AA11" s="440"/>
      <c r="AB11" s="1255" t="s">
        <v>895</v>
      </c>
      <c r="AC11" s="1255"/>
      <c r="AD11" s="648" t="s">
        <v>961</v>
      </c>
      <c r="AE11" s="648" t="s">
        <v>962</v>
      </c>
      <c r="AF11" s="648" t="s">
        <v>963</v>
      </c>
      <c r="AG11" s="645"/>
      <c r="AH11" s="645"/>
      <c r="AI11" s="645"/>
      <c r="AJ11" s="645"/>
      <c r="AK11" s="645"/>
      <c r="AL11" s="645"/>
      <c r="AM11" s="645"/>
      <c r="AN11" s="645"/>
      <c r="AO11" s="645"/>
      <c r="AP11" s="645"/>
      <c r="AQ11" s="645"/>
      <c r="AR11" s="645"/>
      <c r="AS11" s="645"/>
      <c r="AT11" s="645"/>
      <c r="AU11" s="645"/>
      <c r="AV11" s="645"/>
      <c r="AW11" s="645"/>
      <c r="AX11" s="645"/>
      <c r="AY11" s="645"/>
    </row>
    <row r="12" spans="1:51" ht="19.5" customHeight="1" thickTop="1">
      <c r="A12" s="540"/>
      <c r="B12" s="1337"/>
      <c r="C12" s="1326" t="s">
        <v>889</v>
      </c>
      <c r="D12" s="426"/>
      <c r="E12" s="426"/>
      <c r="F12" s="427"/>
      <c r="G12" s="427"/>
      <c r="H12" s="1251" t="s">
        <v>124</v>
      </c>
      <c r="I12" s="1244"/>
      <c r="J12" s="1244"/>
      <c r="K12" s="1244"/>
      <c r="L12" s="1244"/>
      <c r="M12" s="1250"/>
      <c r="N12" s="1243" t="s">
        <v>124</v>
      </c>
      <c r="O12" s="1244"/>
      <c r="P12" s="1244"/>
      <c r="Q12" s="1244"/>
      <c r="R12" s="1244"/>
      <c r="S12" s="1245"/>
      <c r="T12" s="1244" t="s">
        <v>120</v>
      </c>
      <c r="U12" s="1244"/>
      <c r="V12" s="1244"/>
      <c r="W12" s="1244"/>
      <c r="X12" s="1244"/>
      <c r="Y12" s="1250"/>
      <c r="Z12" s="440"/>
      <c r="AA12" s="440"/>
      <c r="AB12" s="640"/>
      <c r="AC12" s="640"/>
      <c r="AD12" s="641"/>
      <c r="AE12" s="641"/>
      <c r="AF12" s="641"/>
      <c r="AG12" s="641"/>
      <c r="AH12" s="641"/>
      <c r="AI12" s="641"/>
      <c r="AJ12" s="645"/>
      <c r="AK12" s="645"/>
      <c r="AL12" s="645"/>
      <c r="AM12" s="645"/>
      <c r="AN12" s="645"/>
      <c r="AO12" s="645"/>
      <c r="AP12" s="645"/>
      <c r="AQ12" s="645"/>
      <c r="AR12" s="645"/>
      <c r="AS12" s="645"/>
      <c r="AT12" s="645"/>
      <c r="AU12" s="645"/>
      <c r="AV12" s="645"/>
      <c r="AW12" s="645"/>
      <c r="AX12" s="645"/>
      <c r="AY12" s="645"/>
    </row>
    <row r="13" spans="1:51" ht="33" customHeight="1">
      <c r="A13" s="540" t="b">
        <v>0</v>
      </c>
      <c r="B13" s="1337"/>
      <c r="C13" s="1327"/>
      <c r="D13" s="420"/>
      <c r="E13" s="420"/>
      <c r="F13" s="4"/>
      <c r="G13" s="4"/>
      <c r="H13" s="1230">
        <f>IF(A13=TRUE,トップページ!$S$20,"")</f>
      </c>
      <c r="I13" s="1231"/>
      <c r="J13" s="1231"/>
      <c r="K13" s="1231"/>
      <c r="L13" s="1231"/>
      <c r="M13" s="1232"/>
      <c r="N13" s="1246"/>
      <c r="O13" s="1217"/>
      <c r="P13" s="1217"/>
      <c r="Q13" s="1217"/>
      <c r="R13" s="1217"/>
      <c r="S13" s="1247"/>
      <c r="T13" s="1217"/>
      <c r="U13" s="1217"/>
      <c r="V13" s="1217"/>
      <c r="W13" s="1217"/>
      <c r="X13" s="1217"/>
      <c r="Y13" s="1218"/>
      <c r="Z13" s="440"/>
      <c r="AA13" s="440"/>
      <c r="AB13" s="645"/>
      <c r="AC13" s="645"/>
      <c r="AD13" s="645"/>
      <c r="AE13" s="645"/>
      <c r="AF13" s="645"/>
      <c r="AG13" s="645"/>
      <c r="AH13" s="645"/>
      <c r="AI13" s="645"/>
      <c r="AJ13" s="645"/>
      <c r="AK13" s="645"/>
      <c r="AL13" s="645"/>
      <c r="AM13" s="645"/>
      <c r="AN13" s="645"/>
      <c r="AO13" s="645"/>
      <c r="AP13" s="645"/>
      <c r="AQ13" s="645"/>
      <c r="AR13" s="645"/>
      <c r="AS13" s="645"/>
      <c r="AT13" s="645"/>
      <c r="AU13" s="645"/>
      <c r="AV13" s="645"/>
      <c r="AW13" s="645"/>
      <c r="AX13" s="645"/>
      <c r="AY13" s="645"/>
    </row>
    <row r="14" spans="1:51" ht="33" customHeight="1" thickBot="1">
      <c r="A14" s="540" t="b">
        <v>0</v>
      </c>
      <c r="B14" s="1337"/>
      <c r="C14" s="1328"/>
      <c r="D14" s="423"/>
      <c r="E14" s="423"/>
      <c r="F14" s="425"/>
      <c r="G14" s="425"/>
      <c r="H14" s="1233">
        <f>IF(A14=TRUE,トップページ!$S$21,"")</f>
      </c>
      <c r="I14" s="1234"/>
      <c r="J14" s="1234"/>
      <c r="K14" s="1234"/>
      <c r="L14" s="1234"/>
      <c r="M14" s="1235"/>
      <c r="N14" s="1248"/>
      <c r="O14" s="1212"/>
      <c r="P14" s="1212"/>
      <c r="Q14" s="1212"/>
      <c r="R14" s="1212"/>
      <c r="S14" s="1249"/>
      <c r="T14" s="1212"/>
      <c r="U14" s="1212"/>
      <c r="V14" s="1212"/>
      <c r="W14" s="1212"/>
      <c r="X14" s="1212"/>
      <c r="Y14" s="1213"/>
      <c r="Z14" s="440"/>
      <c r="AA14" s="440"/>
      <c r="AB14" s="1385" t="s">
        <v>560</v>
      </c>
      <c r="AC14" s="1385"/>
      <c r="AD14" s="649" t="s">
        <v>561</v>
      </c>
      <c r="AE14" s="649" t="s">
        <v>562</v>
      </c>
      <c r="AF14" s="647"/>
      <c r="AG14" s="645"/>
      <c r="AH14" s="645"/>
      <c r="AI14" s="645"/>
      <c r="AJ14" s="645"/>
      <c r="AK14" s="645"/>
      <c r="AL14" s="645"/>
      <c r="AM14" s="645"/>
      <c r="AN14" s="645"/>
      <c r="AO14" s="645"/>
      <c r="AP14" s="645"/>
      <c r="AQ14" s="645"/>
      <c r="AR14" s="645"/>
      <c r="AS14" s="645"/>
      <c r="AT14" s="645"/>
      <c r="AU14" s="645"/>
      <c r="AV14" s="645"/>
      <c r="AW14" s="645"/>
      <c r="AX14" s="645"/>
      <c r="AY14" s="645"/>
    </row>
    <row r="15" spans="1:51" ht="19.5" customHeight="1" thickTop="1">
      <c r="A15" s="541"/>
      <c r="B15" s="1337"/>
      <c r="C15" s="1326" t="s">
        <v>888</v>
      </c>
      <c r="D15" s="1329"/>
      <c r="E15" s="1329"/>
      <c r="F15" s="1329"/>
      <c r="G15" s="1329"/>
      <c r="H15" s="1226" t="s">
        <v>897</v>
      </c>
      <c r="I15" s="1319"/>
      <c r="J15" s="1311" t="s">
        <v>898</v>
      </c>
      <c r="K15" s="1312"/>
      <c r="L15" s="1319" t="s">
        <v>899</v>
      </c>
      <c r="M15" s="1320"/>
      <c r="N15" s="1225" t="s">
        <v>897</v>
      </c>
      <c r="O15" s="1215"/>
      <c r="P15" s="1215"/>
      <c r="Q15" s="1226"/>
      <c r="R15" s="1214" t="s">
        <v>898</v>
      </c>
      <c r="S15" s="1215"/>
      <c r="T15" s="1215"/>
      <c r="U15" s="1216"/>
      <c r="V15" s="1280" t="s">
        <v>899</v>
      </c>
      <c r="W15" s="1215"/>
      <c r="X15" s="1215"/>
      <c r="Y15" s="1281"/>
      <c r="Z15" s="440"/>
      <c r="AA15" s="440"/>
      <c r="AB15" s="645"/>
      <c r="AC15" s="645"/>
      <c r="AD15" s="645"/>
      <c r="AE15" s="645"/>
      <c r="AF15" s="645"/>
      <c r="AG15" s="645"/>
      <c r="AH15" s="645"/>
      <c r="AI15" s="645"/>
      <c r="AJ15" s="645"/>
      <c r="AK15" s="645"/>
      <c r="AL15" s="645"/>
      <c r="AM15" s="645"/>
      <c r="AN15" s="645"/>
      <c r="AO15" s="645"/>
      <c r="AP15" s="645"/>
      <c r="AQ15" s="645"/>
      <c r="AR15" s="645"/>
      <c r="AS15" s="645"/>
      <c r="AT15" s="645"/>
      <c r="AU15" s="645"/>
      <c r="AV15" s="645"/>
      <c r="AW15" s="645"/>
      <c r="AX15" s="645"/>
      <c r="AY15" s="645"/>
    </row>
    <row r="16" spans="1:51" ht="33" customHeight="1">
      <c r="A16" s="541" t="b">
        <v>0</v>
      </c>
      <c r="B16" s="1337"/>
      <c r="C16" s="1327"/>
      <c r="D16" s="420"/>
      <c r="E16" s="420"/>
      <c r="F16" s="416"/>
      <c r="G16" s="4"/>
      <c r="H16" s="1330">
        <f>IF(A16=TRUE,トップページ!$S$32,"")</f>
      </c>
      <c r="I16" s="1331"/>
      <c r="J16" s="1317">
        <f>IF(A16=TRUE,トップページ!$U$32,"")</f>
      </c>
      <c r="K16" s="1318"/>
      <c r="L16" s="1309">
        <f>IF(A16=TRUE,トップページ!$W$32,"")</f>
      </c>
      <c r="M16" s="1310"/>
      <c r="N16" s="1227"/>
      <c r="O16" s="1228"/>
      <c r="P16" s="1228"/>
      <c r="Q16" s="1229"/>
      <c r="R16" s="1271"/>
      <c r="S16" s="1228"/>
      <c r="T16" s="1228"/>
      <c r="U16" s="1272"/>
      <c r="V16" s="1219"/>
      <c r="W16" s="1220"/>
      <c r="X16" s="1220"/>
      <c r="Y16" s="1221"/>
      <c r="Z16" s="440"/>
      <c r="AA16" s="440"/>
      <c r="AB16" s="645"/>
      <c r="AC16" s="645"/>
      <c r="AD16" s="645"/>
      <c r="AE16" s="645"/>
      <c r="AF16" s="645"/>
      <c r="AG16" s="645"/>
      <c r="AH16" s="645"/>
      <c r="AI16" s="645"/>
      <c r="AJ16" s="645"/>
      <c r="AK16" s="645"/>
      <c r="AL16" s="645"/>
      <c r="AM16" s="645"/>
      <c r="AN16" s="645"/>
      <c r="AO16" s="645"/>
      <c r="AP16" s="645"/>
      <c r="AQ16" s="645"/>
      <c r="AR16" s="645"/>
      <c r="AS16" s="645"/>
      <c r="AT16" s="645"/>
      <c r="AU16" s="645"/>
      <c r="AV16" s="645"/>
      <c r="AW16" s="645"/>
      <c r="AX16" s="645"/>
      <c r="AY16" s="645"/>
    </row>
    <row r="17" spans="1:51" ht="33" customHeight="1">
      <c r="A17" s="541" t="b">
        <v>0</v>
      </c>
      <c r="B17" s="1337"/>
      <c r="C17" s="1327"/>
      <c r="D17" s="483"/>
      <c r="E17" s="483"/>
      <c r="F17" s="484"/>
      <c r="G17" s="485"/>
      <c r="H17" s="1332">
        <f>IF(A17=TRUE,トップページ!$T$32,"")</f>
      </c>
      <c r="I17" s="1307"/>
      <c r="J17" s="1313">
        <f>IF(A17=TRUE,トップページ!$V$32,"")</f>
      </c>
      <c r="K17" s="1314"/>
      <c r="L17" s="1307">
        <f>IF(A17=TRUE,トップページ!$X$32,"")</f>
      </c>
      <c r="M17" s="1308"/>
      <c r="N17" s="1381"/>
      <c r="O17" s="1382"/>
      <c r="P17" s="1382"/>
      <c r="Q17" s="1383"/>
      <c r="R17" s="1239"/>
      <c r="S17" s="1223"/>
      <c r="T17" s="1223"/>
      <c r="U17" s="1240"/>
      <c r="V17" s="1222"/>
      <c r="W17" s="1223"/>
      <c r="X17" s="1223"/>
      <c r="Y17" s="1224"/>
      <c r="Z17" s="440"/>
      <c r="AA17" s="440"/>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5"/>
      <c r="AX17" s="645"/>
      <c r="AY17" s="645"/>
    </row>
    <row r="18" spans="1:51" ht="33" customHeight="1">
      <c r="A18" s="541" t="b">
        <v>0</v>
      </c>
      <c r="B18" s="1337"/>
      <c r="C18" s="1327"/>
      <c r="D18" s="420"/>
      <c r="E18" s="420"/>
      <c r="F18" s="416"/>
      <c r="G18" s="4"/>
      <c r="H18" s="1333">
        <f>IF(A18=TRUE,トップページ!$S$33,"")</f>
      </c>
      <c r="I18" s="1305"/>
      <c r="J18" s="1315">
        <f>IF(A18=TRUE,トップページ!$U$33,"")</f>
      </c>
      <c r="K18" s="1316"/>
      <c r="L18" s="1305">
        <f>IF(A18=TRUE,トップページ!$W$33,"")</f>
      </c>
      <c r="M18" s="1306"/>
      <c r="N18" s="1360"/>
      <c r="O18" s="1361"/>
      <c r="P18" s="1361"/>
      <c r="Q18" s="1362"/>
      <c r="R18" s="1273"/>
      <c r="S18" s="1204"/>
      <c r="T18" s="1204"/>
      <c r="U18" s="1274"/>
      <c r="V18" s="1203"/>
      <c r="W18" s="1204"/>
      <c r="X18" s="1204"/>
      <c r="Y18" s="1205"/>
      <c r="Z18" s="440"/>
      <c r="AA18" s="440"/>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row>
    <row r="19" spans="1:51" ht="33" customHeight="1" thickBot="1">
      <c r="A19" s="541" t="b">
        <v>0</v>
      </c>
      <c r="B19" s="1338"/>
      <c r="C19" s="1328"/>
      <c r="D19" s="423"/>
      <c r="E19" s="423"/>
      <c r="F19" s="424"/>
      <c r="G19" s="425"/>
      <c r="H19" s="1301">
        <f>IF(A19=TRUE,トップページ!$T$33,"")</f>
      </c>
      <c r="I19" s="1302"/>
      <c r="J19" s="1303">
        <f>IF(A19=TRUE,トップページ!$V$33,"")</f>
      </c>
      <c r="K19" s="1304"/>
      <c r="L19" s="1302">
        <f>IF(A19=TRUE,トップページ!$X$33,"")</f>
      </c>
      <c r="M19" s="1322"/>
      <c r="N19" s="1363"/>
      <c r="O19" s="1364"/>
      <c r="P19" s="1364"/>
      <c r="Q19" s="1365"/>
      <c r="R19" s="1275"/>
      <c r="S19" s="1276"/>
      <c r="T19" s="1276"/>
      <c r="U19" s="1277"/>
      <c r="V19" s="1278"/>
      <c r="W19" s="1276"/>
      <c r="X19" s="1276"/>
      <c r="Y19" s="1279"/>
      <c r="Z19" s="440"/>
      <c r="AA19" s="440"/>
      <c r="AB19" s="645"/>
      <c r="AC19" s="645"/>
      <c r="AD19" s="645"/>
      <c r="AE19" s="645"/>
      <c r="AF19" s="645"/>
      <c r="AG19" s="645"/>
      <c r="AH19" s="645"/>
      <c r="AI19" s="645"/>
      <c r="AJ19" s="645"/>
      <c r="AK19" s="645"/>
      <c r="AL19" s="645"/>
      <c r="AM19" s="645"/>
      <c r="AN19" s="645"/>
      <c r="AO19" s="645"/>
      <c r="AP19" s="645"/>
      <c r="AQ19" s="645"/>
      <c r="AR19" s="645"/>
      <c r="AS19" s="645"/>
      <c r="AT19" s="645"/>
      <c r="AU19" s="645"/>
      <c r="AV19" s="645"/>
      <c r="AW19" s="645"/>
      <c r="AX19" s="645"/>
      <c r="AY19" s="645"/>
    </row>
    <row r="20" spans="1:51" ht="39.75" customHeight="1" thickBot="1" thickTop="1">
      <c r="A20" s="439"/>
      <c r="B20" s="1366" t="s">
        <v>908</v>
      </c>
      <c r="C20" s="1366"/>
      <c r="D20" s="1366"/>
      <c r="E20" s="1366"/>
      <c r="F20" s="1366"/>
      <c r="G20" s="1366"/>
      <c r="H20" s="1366"/>
      <c r="I20" s="1366"/>
      <c r="J20" s="1366"/>
      <c r="K20" s="1366"/>
      <c r="L20" s="1366"/>
      <c r="M20" s="1366"/>
      <c r="N20" s="1366"/>
      <c r="O20" s="1366"/>
      <c r="P20" s="1366"/>
      <c r="Q20" s="1366"/>
      <c r="R20" s="1366"/>
      <c r="S20" s="1366"/>
      <c r="T20" s="1366"/>
      <c r="U20" s="1366"/>
      <c r="V20" s="1366"/>
      <c r="W20" s="1366"/>
      <c r="X20" s="1366"/>
      <c r="Y20" s="1366"/>
      <c r="Z20" s="440"/>
      <c r="AA20" s="440"/>
      <c r="AB20" s="645"/>
      <c r="AC20" s="645"/>
      <c r="AD20" s="645"/>
      <c r="AE20" s="645"/>
      <c r="AF20" s="645"/>
      <c r="AG20" s="645"/>
      <c r="AH20" s="645"/>
      <c r="AI20" s="645"/>
      <c r="AJ20" s="645"/>
      <c r="AK20" s="645"/>
      <c r="AL20" s="645"/>
      <c r="AM20" s="645"/>
      <c r="AN20" s="645"/>
      <c r="AO20" s="645"/>
      <c r="AP20" s="645"/>
      <c r="AQ20" s="645"/>
      <c r="AR20" s="645"/>
      <c r="AS20" s="645"/>
      <c r="AT20" s="645"/>
      <c r="AU20" s="645"/>
      <c r="AV20" s="645"/>
      <c r="AW20" s="645"/>
      <c r="AX20" s="645"/>
      <c r="AY20" s="645"/>
    </row>
    <row r="21" spans="1:51" ht="30" customHeight="1" thickTop="1">
      <c r="A21" s="1389" t="s">
        <v>744</v>
      </c>
      <c r="B21" s="1390" t="s">
        <v>950</v>
      </c>
      <c r="C21" s="1394" t="s">
        <v>881</v>
      </c>
      <c r="D21" s="1394"/>
      <c r="E21" s="1419" t="s">
        <v>1115</v>
      </c>
      <c r="F21" s="1420"/>
      <c r="G21" s="1421"/>
      <c r="H21" s="1392" t="s">
        <v>1110</v>
      </c>
      <c r="I21" s="1394" t="s">
        <v>54</v>
      </c>
      <c r="J21" s="1394"/>
      <c r="K21" s="1394"/>
      <c r="L21" s="1394" t="s">
        <v>1112</v>
      </c>
      <c r="M21" s="1394"/>
      <c r="N21" s="1394"/>
      <c r="O21" s="1417" t="s">
        <v>58</v>
      </c>
      <c r="P21" s="1411" t="s">
        <v>65</v>
      </c>
      <c r="Q21" s="1412"/>
      <c r="R21" s="1413"/>
      <c r="S21" s="1399" t="s">
        <v>1111</v>
      </c>
      <c r="T21" s="1400"/>
      <c r="U21" s="1401"/>
      <c r="V21" s="1428" t="s">
        <v>1109</v>
      </c>
      <c r="W21" s="1329"/>
      <c r="X21" s="1329"/>
      <c r="Y21" s="1429"/>
      <c r="Z21" s="440"/>
      <c r="AA21" s="440"/>
      <c r="AB21" s="1255" t="s">
        <v>564</v>
      </c>
      <c r="AC21" s="1255"/>
      <c r="AD21" s="650" t="s">
        <v>1136</v>
      </c>
      <c r="AE21" s="650" t="s">
        <v>604</v>
      </c>
      <c r="AF21" s="650" t="s">
        <v>605</v>
      </c>
      <c r="AG21" s="650" t="s">
        <v>566</v>
      </c>
      <c r="AH21" s="645"/>
      <c r="AI21" s="645"/>
      <c r="AJ21" s="645"/>
      <c r="AK21" s="645"/>
      <c r="AL21" s="645"/>
      <c r="AM21" s="645"/>
      <c r="AN21" s="645"/>
      <c r="AO21" s="645"/>
      <c r="AP21" s="645"/>
      <c r="AQ21" s="645"/>
      <c r="AR21" s="645"/>
      <c r="AS21" s="645"/>
      <c r="AT21" s="645"/>
      <c r="AU21" s="645"/>
      <c r="AV21" s="645"/>
      <c r="AW21" s="645"/>
      <c r="AX21" s="645"/>
      <c r="AY21" s="645"/>
    </row>
    <row r="22" spans="1:51" ht="30" customHeight="1">
      <c r="A22" s="1389"/>
      <c r="B22" s="1391"/>
      <c r="C22" s="1395"/>
      <c r="D22" s="1395"/>
      <c r="E22" s="1422" t="s">
        <v>1116</v>
      </c>
      <c r="F22" s="1423"/>
      <c r="G22" s="1424"/>
      <c r="H22" s="1393"/>
      <c r="I22" s="1395"/>
      <c r="J22" s="1395"/>
      <c r="K22" s="1395"/>
      <c r="L22" s="1395"/>
      <c r="M22" s="1395"/>
      <c r="N22" s="1395"/>
      <c r="O22" s="1418"/>
      <c r="P22" s="1414"/>
      <c r="Q22" s="1415"/>
      <c r="R22" s="1416"/>
      <c r="S22" s="1402"/>
      <c r="T22" s="1403"/>
      <c r="U22" s="1404"/>
      <c r="V22" s="1425" t="s">
        <v>1113</v>
      </c>
      <c r="W22" s="1426"/>
      <c r="X22" s="1425" t="s">
        <v>1114</v>
      </c>
      <c r="Y22" s="1427"/>
      <c r="Z22" s="440"/>
      <c r="AA22" s="440"/>
      <c r="AB22" s="645"/>
      <c r="AC22" s="645"/>
      <c r="AD22" s="645"/>
      <c r="AE22" s="645"/>
      <c r="AF22" s="645"/>
      <c r="AG22" s="645"/>
      <c r="AH22" s="645"/>
      <c r="AI22" s="645"/>
      <c r="AJ22" s="645"/>
      <c r="AK22" s="645"/>
      <c r="AL22" s="645"/>
      <c r="AM22" s="645"/>
      <c r="AN22" s="645"/>
      <c r="AO22" s="645"/>
      <c r="AP22" s="645"/>
      <c r="AQ22" s="645"/>
      <c r="AR22" s="645"/>
      <c r="AS22" s="645"/>
      <c r="AT22" s="645"/>
      <c r="AU22" s="645"/>
      <c r="AV22" s="645"/>
      <c r="AW22" s="645"/>
      <c r="AX22" s="645"/>
      <c r="AY22" s="645"/>
    </row>
    <row r="23" spans="1:51" ht="30" customHeight="1">
      <c r="A23" s="443"/>
      <c r="B23" s="509">
        <v>1</v>
      </c>
      <c r="C23" s="1367"/>
      <c r="D23" s="1367"/>
      <c r="E23" s="1396"/>
      <c r="F23" s="1397"/>
      <c r="G23" s="1398"/>
      <c r="H23" s="479"/>
      <c r="I23" s="1377">
        <f>IF($A23&lt;&gt;0,VLOOKUP($A23,'選手データ'!$C$2:$V$102,4,FALSE),"")</f>
      </c>
      <c r="J23" s="1378"/>
      <c r="K23" s="1379"/>
      <c r="L23" s="1380">
        <f>IF($A23&lt;&gt;0,VLOOKUP($A23,'選手データ'!$C$2:$V$102,5,FALSE),"")</f>
      </c>
      <c r="M23" s="1380"/>
      <c r="N23" s="1380"/>
      <c r="O23" s="481">
        <f>IF($A23&lt;&gt;0,VLOOKUP($A23,'選手データ'!$C$2:$V$102,3,FALSE),"")</f>
      </c>
      <c r="P23" s="1408">
        <f>IF($A23&lt;&gt;0,VLOOKUP($A23,'選手データ'!$C$2:$V$102,9,FALSE),"")</f>
      </c>
      <c r="Q23" s="1409"/>
      <c r="R23" s="1410"/>
      <c r="S23" s="1405">
        <f>IF($A23&lt;&gt;0,VLOOKUP($A23,'選手データ'!$C$2:$V$102,2,FALSE),"")</f>
      </c>
      <c r="T23" s="1406"/>
      <c r="U23" s="1407"/>
      <c r="V23" s="1430">
        <f>IF($A23&lt;&gt;0,VLOOKUP($A23,'選手データ'!$C$2:$V$102,7,FALSE),"")</f>
      </c>
      <c r="W23" s="1431"/>
      <c r="X23" s="1430">
        <f>IF($A23&lt;&gt;0,VLOOKUP($A23,'選手データ'!$C$2:$V$102,8,FALSE),"")</f>
      </c>
      <c r="Y23" s="1432"/>
      <c r="Z23" s="440"/>
      <c r="AA23" s="440"/>
      <c r="AB23" s="1255" t="s">
        <v>570</v>
      </c>
      <c r="AC23" s="1255"/>
      <c r="AD23" s="641" t="s">
        <v>571</v>
      </c>
      <c r="AE23" s="641" t="s">
        <v>572</v>
      </c>
      <c r="AF23" s="641" t="s">
        <v>573</v>
      </c>
      <c r="AG23" s="641" t="s">
        <v>574</v>
      </c>
      <c r="AH23" s="641" t="s">
        <v>575</v>
      </c>
      <c r="AI23" s="641" t="s">
        <v>576</v>
      </c>
      <c r="AJ23" s="650"/>
      <c r="AK23" s="650"/>
      <c r="AL23" s="650"/>
      <c r="AM23" s="650"/>
      <c r="AN23" s="645"/>
      <c r="AO23" s="650"/>
      <c r="AP23" s="650"/>
      <c r="AQ23" s="650"/>
      <c r="AR23" s="650"/>
      <c r="AS23" s="645"/>
      <c r="AT23" s="645"/>
      <c r="AU23" s="645"/>
      <c r="AV23" s="645"/>
      <c r="AW23" s="645"/>
      <c r="AX23" s="645"/>
      <c r="AY23" s="645"/>
    </row>
    <row r="24" spans="1:51" ht="30" customHeight="1">
      <c r="A24" s="443"/>
      <c r="B24" s="510">
        <v>2</v>
      </c>
      <c r="C24" s="1321"/>
      <c r="D24" s="1321"/>
      <c r="E24" s="1348"/>
      <c r="F24" s="1349"/>
      <c r="G24" s="1350"/>
      <c r="H24" s="539"/>
      <c r="I24" s="1087">
        <f>IF($A24&lt;&gt;0,VLOOKUP($A24,'選手データ'!$C$2:$V$102,4,FALSE),"")</f>
      </c>
      <c r="J24" s="1010"/>
      <c r="K24" s="1088"/>
      <c r="L24" s="1334">
        <f>IF($A24&lt;&gt;0,VLOOKUP($A24,'選手データ'!$C$2:$V$102,5,FALSE),"")</f>
      </c>
      <c r="M24" s="1334"/>
      <c r="N24" s="1334"/>
      <c r="O24" s="476">
        <f>IF($A24&lt;&gt;0,VLOOKUP($A24,'選手データ'!$C$2:$V$102,3,FALSE),"")</f>
      </c>
      <c r="P24" s="1012">
        <f>IF($A24&lt;&gt;0,VLOOKUP($A24,'選手データ'!$C$2:$V$102,9,FALSE),"")</f>
      </c>
      <c r="Q24" s="1013"/>
      <c r="R24" s="1014"/>
      <c r="S24" s="1282">
        <f>IF($A24&lt;&gt;0,VLOOKUP($A24,'選手データ'!$C$2:$V$102,2,FALSE),"")</f>
      </c>
      <c r="T24" s="1283"/>
      <c r="U24" s="1284"/>
      <c r="V24" s="1087">
        <f>IF($A24&lt;&gt;0,VLOOKUP($A24,'選手データ'!$C$2:$V$102,7,FALSE),"")</f>
      </c>
      <c r="W24" s="1088"/>
      <c r="X24" s="1087">
        <f>IF($A24&lt;&gt;0,VLOOKUP($A24,'選手データ'!$C$2:$V$102,8,FALSE),"")</f>
      </c>
      <c r="Y24" s="1266"/>
      <c r="Z24" s="440"/>
      <c r="AA24" s="440"/>
      <c r="AB24" s="645"/>
      <c r="AC24" s="642"/>
      <c r="AD24" s="642"/>
      <c r="AE24" s="642"/>
      <c r="AF24" s="643"/>
      <c r="AG24" s="645"/>
      <c r="AH24" s="645"/>
      <c r="AI24" s="645"/>
      <c r="AJ24" s="645"/>
      <c r="AK24" s="645"/>
      <c r="AL24" s="645"/>
      <c r="AM24" s="645"/>
      <c r="AN24" s="645"/>
      <c r="AO24" s="645"/>
      <c r="AP24" s="645"/>
      <c r="AQ24" s="645"/>
      <c r="AR24" s="645"/>
      <c r="AS24" s="645"/>
      <c r="AT24" s="645"/>
      <c r="AU24" s="645"/>
      <c r="AV24" s="645"/>
      <c r="AW24" s="645"/>
      <c r="AX24" s="645"/>
      <c r="AY24" s="645"/>
    </row>
    <row r="25" spans="1:51" ht="30" customHeight="1">
      <c r="A25" s="443"/>
      <c r="B25" s="510">
        <v>3</v>
      </c>
      <c r="C25" s="1321"/>
      <c r="D25" s="1321"/>
      <c r="E25" s="1348"/>
      <c r="F25" s="1349"/>
      <c r="G25" s="1350"/>
      <c r="H25" s="539"/>
      <c r="I25" s="1087">
        <f>IF($A25&lt;&gt;0,VLOOKUP($A25,'選手データ'!$C$2:$V$102,4,FALSE),"")</f>
      </c>
      <c r="J25" s="1010"/>
      <c r="K25" s="1088"/>
      <c r="L25" s="1334">
        <f>IF($A25&lt;&gt;0,VLOOKUP($A25,'選手データ'!$C$2:$V$102,5,FALSE),"")</f>
      </c>
      <c r="M25" s="1334"/>
      <c r="N25" s="1334"/>
      <c r="O25" s="476">
        <f>IF($A25&lt;&gt;0,VLOOKUP($A25,'選手データ'!$C$2:$V$102,3,FALSE),"")</f>
      </c>
      <c r="P25" s="1012">
        <f>IF($A25&lt;&gt;0,VLOOKUP($A25,'選手データ'!$C$2:$V$102,9,FALSE),"")</f>
      </c>
      <c r="Q25" s="1013"/>
      <c r="R25" s="1014"/>
      <c r="S25" s="1282">
        <f>IF($A25&lt;&gt;0,VLOOKUP($A25,'選手データ'!$C$2:$V$102,2,FALSE),"")</f>
      </c>
      <c r="T25" s="1283"/>
      <c r="U25" s="1284"/>
      <c r="V25" s="1087">
        <f>IF($A25&lt;&gt;0,VLOOKUP($A25,'選手データ'!$C$2:$V$102,7,FALSE),"")</f>
      </c>
      <c r="W25" s="1088"/>
      <c r="X25" s="1087">
        <f>IF($A25&lt;&gt;0,VLOOKUP($A25,'選手データ'!$C$2:$V$102,8,FALSE),"")</f>
      </c>
      <c r="Y25" s="1266"/>
      <c r="Z25" s="440"/>
      <c r="AA25" s="440"/>
      <c r="AB25" s="1255" t="s">
        <v>751</v>
      </c>
      <c r="AC25" s="1255"/>
      <c r="AD25" s="648" t="s">
        <v>1123</v>
      </c>
      <c r="AE25" s="648" t="s">
        <v>1124</v>
      </c>
      <c r="AF25" s="648" t="s">
        <v>1125</v>
      </c>
      <c r="AG25" s="648" t="s">
        <v>1126</v>
      </c>
      <c r="AH25" s="648" t="s">
        <v>1127</v>
      </c>
      <c r="AI25" s="648" t="s">
        <v>1128</v>
      </c>
      <c r="AJ25" s="645"/>
      <c r="AK25" s="645"/>
      <c r="AL25" s="645"/>
      <c r="AM25" s="645"/>
      <c r="AN25" s="645"/>
      <c r="AO25" s="645"/>
      <c r="AP25" s="645"/>
      <c r="AQ25" s="645"/>
      <c r="AR25" s="645"/>
      <c r="AS25" s="645"/>
      <c r="AT25" s="645"/>
      <c r="AU25" s="645"/>
      <c r="AV25" s="645"/>
      <c r="AW25" s="645"/>
      <c r="AX25" s="645"/>
      <c r="AY25" s="645"/>
    </row>
    <row r="26" spans="1:51" ht="30" customHeight="1">
      <c r="A26" s="443"/>
      <c r="B26" s="510">
        <v>4</v>
      </c>
      <c r="C26" s="1321"/>
      <c r="D26" s="1321"/>
      <c r="E26" s="1348"/>
      <c r="F26" s="1349"/>
      <c r="G26" s="1350"/>
      <c r="H26" s="539"/>
      <c r="I26" s="1087">
        <f>IF($A26&lt;&gt;0,VLOOKUP($A26,'選手データ'!$C$2:$V$102,4,FALSE),"")</f>
      </c>
      <c r="J26" s="1010"/>
      <c r="K26" s="1088"/>
      <c r="L26" s="1334">
        <f>IF($A26&lt;&gt;0,VLOOKUP($A26,'選手データ'!$C$2:$V$102,5,FALSE),"")</f>
      </c>
      <c r="M26" s="1334"/>
      <c r="N26" s="1334"/>
      <c r="O26" s="476">
        <f>IF($A26&lt;&gt;0,VLOOKUP($A26,'選手データ'!$C$2:$V$102,3,FALSE),"")</f>
      </c>
      <c r="P26" s="1012">
        <f>IF($A26&lt;&gt;0,VLOOKUP($A26,'選手データ'!$C$2:$V$102,9,FALSE),"")</f>
      </c>
      <c r="Q26" s="1013"/>
      <c r="R26" s="1014"/>
      <c r="S26" s="1282">
        <f>IF($A26&lt;&gt;0,VLOOKUP($A26,'選手データ'!$C$2:$V$102,2,FALSE),"")</f>
      </c>
      <c r="T26" s="1283"/>
      <c r="U26" s="1284"/>
      <c r="V26" s="1087">
        <f>IF($A26&lt;&gt;0,VLOOKUP($A26,'選手データ'!$C$2:$V$102,7,FALSE),"")</f>
      </c>
      <c r="W26" s="1088"/>
      <c r="X26" s="1087">
        <f>IF($A26&lt;&gt;0,VLOOKUP($A26,'選手データ'!$C$2:$V$102,8,FALSE),"")</f>
      </c>
      <c r="Y26" s="1266"/>
      <c r="Z26" s="440"/>
      <c r="AA26" s="440"/>
      <c r="AB26" s="645"/>
      <c r="AC26" s="642"/>
      <c r="AD26" s="642"/>
      <c r="AE26" s="642"/>
      <c r="AF26" s="643"/>
      <c r="AG26" s="645"/>
      <c r="AH26" s="645"/>
      <c r="AI26" s="645"/>
      <c r="AJ26" s="645"/>
      <c r="AK26" s="645"/>
      <c r="AL26" s="645"/>
      <c r="AM26" s="645"/>
      <c r="AN26" s="645"/>
      <c r="AO26" s="645"/>
      <c r="AP26" s="645"/>
      <c r="AQ26" s="645"/>
      <c r="AR26" s="645"/>
      <c r="AS26" s="645"/>
      <c r="AT26" s="645"/>
      <c r="AU26" s="645"/>
      <c r="AV26" s="645"/>
      <c r="AW26" s="645"/>
      <c r="AX26" s="645"/>
      <c r="AY26" s="645"/>
    </row>
    <row r="27" spans="1:51" ht="30" customHeight="1">
      <c r="A27" s="443"/>
      <c r="B27" s="510">
        <v>5</v>
      </c>
      <c r="C27" s="1321"/>
      <c r="D27" s="1321"/>
      <c r="E27" s="1348"/>
      <c r="F27" s="1349"/>
      <c r="G27" s="1350"/>
      <c r="H27" s="539"/>
      <c r="I27" s="1087">
        <f>IF($A27&lt;&gt;0,VLOOKUP($A27,'選手データ'!$C$2:$V$102,4,FALSE),"")</f>
      </c>
      <c r="J27" s="1010"/>
      <c r="K27" s="1088"/>
      <c r="L27" s="1334">
        <f>IF($A27&lt;&gt;0,VLOOKUP($A27,'選手データ'!$C$2:$V$102,5,FALSE),"")</f>
      </c>
      <c r="M27" s="1334"/>
      <c r="N27" s="1334"/>
      <c r="O27" s="476">
        <f>IF($A27&lt;&gt;0,VLOOKUP($A27,'選手データ'!$C$2:$V$102,3,FALSE),"")</f>
      </c>
      <c r="P27" s="1012">
        <f>IF($A27&lt;&gt;0,VLOOKUP($A27,'選手データ'!$C$2:$V$102,9,FALSE),"")</f>
      </c>
      <c r="Q27" s="1013"/>
      <c r="R27" s="1014"/>
      <c r="S27" s="1282">
        <f>IF($A27&lt;&gt;0,VLOOKUP($A27,'選手データ'!$C$2:$V$102,2,FALSE),"")</f>
      </c>
      <c r="T27" s="1283"/>
      <c r="U27" s="1284"/>
      <c r="V27" s="1087">
        <f>IF($A27&lt;&gt;0,VLOOKUP($A27,'選手データ'!$C$2:$V$102,7,FALSE),"")</f>
      </c>
      <c r="W27" s="1088"/>
      <c r="X27" s="1087">
        <f>IF($A27&lt;&gt;0,VLOOKUP($A27,'選手データ'!$C$2:$V$102,8,FALSE),"")</f>
      </c>
      <c r="Y27" s="1266"/>
      <c r="Z27" s="440"/>
      <c r="AA27" s="440"/>
      <c r="AB27" s="1255" t="s">
        <v>91</v>
      </c>
      <c r="AC27" s="1255"/>
      <c r="AD27" s="641" t="s">
        <v>95</v>
      </c>
      <c r="AE27" s="641" t="s">
        <v>72</v>
      </c>
      <c r="AF27" s="641" t="s">
        <v>97</v>
      </c>
      <c r="AG27" s="641" t="s">
        <v>71</v>
      </c>
      <c r="AH27" s="645"/>
      <c r="AI27" s="645"/>
      <c r="AJ27" s="645"/>
      <c r="AK27" s="645"/>
      <c r="AL27" s="645"/>
      <c r="AM27" s="645"/>
      <c r="AN27" s="645"/>
      <c r="AO27" s="645"/>
      <c r="AP27" s="645"/>
      <c r="AQ27" s="645"/>
      <c r="AR27" s="645"/>
      <c r="AS27" s="645"/>
      <c r="AT27" s="645"/>
      <c r="AU27" s="645"/>
      <c r="AV27" s="645"/>
      <c r="AW27" s="645"/>
      <c r="AX27" s="645"/>
      <c r="AY27" s="645"/>
    </row>
    <row r="28" spans="1:51" ht="30" customHeight="1">
      <c r="A28" s="443"/>
      <c r="B28" s="510">
        <v>6</v>
      </c>
      <c r="C28" s="1321"/>
      <c r="D28" s="1321"/>
      <c r="E28" s="1348"/>
      <c r="F28" s="1349"/>
      <c r="G28" s="1350"/>
      <c r="H28" s="539"/>
      <c r="I28" s="1087">
        <f>IF($A28&lt;&gt;0,VLOOKUP($A28,'選手データ'!$C$2:$V$102,4,FALSE),"")</f>
      </c>
      <c r="J28" s="1010"/>
      <c r="K28" s="1088"/>
      <c r="L28" s="1334">
        <f>IF($A28&lt;&gt;0,VLOOKUP($A28,'選手データ'!$C$2:$V$102,5,FALSE),"")</f>
      </c>
      <c r="M28" s="1334"/>
      <c r="N28" s="1334"/>
      <c r="O28" s="476">
        <f>IF($A28&lt;&gt;0,VLOOKUP($A28,'選手データ'!$C$2:$V$102,3,FALSE),"")</f>
      </c>
      <c r="P28" s="1012">
        <f>IF($A28&lt;&gt;0,VLOOKUP($A28,'選手データ'!$C$2:$V$102,9,FALSE),"")</f>
      </c>
      <c r="Q28" s="1013"/>
      <c r="R28" s="1014"/>
      <c r="S28" s="1282">
        <f>IF($A28&lt;&gt;0,VLOOKUP($A28,'選手データ'!$C$2:$V$102,2,FALSE),"")</f>
      </c>
      <c r="T28" s="1283"/>
      <c r="U28" s="1284"/>
      <c r="V28" s="1087">
        <f>IF($A28&lt;&gt;0,VLOOKUP($A28,'選手データ'!$C$2:$V$102,7,FALSE),"")</f>
      </c>
      <c r="W28" s="1088"/>
      <c r="X28" s="1087">
        <f>IF($A28&lt;&gt;0,VLOOKUP($A28,'選手データ'!$C$2:$V$102,8,FALSE),"")</f>
      </c>
      <c r="Y28" s="1266"/>
      <c r="Z28" s="440"/>
      <c r="AA28" s="440"/>
      <c r="AB28" s="645"/>
      <c r="AC28" s="642"/>
      <c r="AD28" s="642"/>
      <c r="AE28" s="642"/>
      <c r="AF28" s="643"/>
      <c r="AG28" s="645"/>
      <c r="AH28" s="645"/>
      <c r="AI28" s="645"/>
      <c r="AJ28" s="645"/>
      <c r="AK28" s="645"/>
      <c r="AL28" s="645"/>
      <c r="AM28" s="645"/>
      <c r="AN28" s="645"/>
      <c r="AO28" s="645"/>
      <c r="AP28" s="645"/>
      <c r="AQ28" s="645"/>
      <c r="AR28" s="645"/>
      <c r="AS28" s="645"/>
      <c r="AT28" s="645"/>
      <c r="AU28" s="645"/>
      <c r="AV28" s="645"/>
      <c r="AW28" s="645"/>
      <c r="AX28" s="645"/>
      <c r="AY28" s="645"/>
    </row>
    <row r="29" spans="1:51" ht="30" customHeight="1">
      <c r="A29" s="443"/>
      <c r="B29" s="510">
        <v>7</v>
      </c>
      <c r="C29" s="1321"/>
      <c r="D29" s="1321"/>
      <c r="E29" s="1348"/>
      <c r="F29" s="1349"/>
      <c r="G29" s="1350"/>
      <c r="H29" s="539"/>
      <c r="I29" s="1087">
        <f>IF($A29&lt;&gt;0,VLOOKUP($A29,'選手データ'!$C$2:$V$102,4,FALSE),"")</f>
      </c>
      <c r="J29" s="1010"/>
      <c r="K29" s="1088"/>
      <c r="L29" s="1334">
        <f>IF($A29&lt;&gt;0,VLOOKUP($A29,'選手データ'!$C$2:$V$102,5,FALSE),"")</f>
      </c>
      <c r="M29" s="1334"/>
      <c r="N29" s="1334"/>
      <c r="O29" s="476">
        <f>IF($A29&lt;&gt;0,VLOOKUP($A29,'選手データ'!$C$2:$V$102,3,FALSE),"")</f>
      </c>
      <c r="P29" s="1012">
        <f>IF($A29&lt;&gt;0,VLOOKUP($A29,'選手データ'!$C$2:$V$102,9,FALSE),"")</f>
      </c>
      <c r="Q29" s="1013"/>
      <c r="R29" s="1014"/>
      <c r="S29" s="1282">
        <f>IF($A29&lt;&gt;0,VLOOKUP($A29,'選手データ'!$C$2:$V$102,2,FALSE),"")</f>
      </c>
      <c r="T29" s="1283"/>
      <c r="U29" s="1284"/>
      <c r="V29" s="1087">
        <f>IF($A29&lt;&gt;0,VLOOKUP($A29,'選手データ'!$C$2:$V$102,7,FALSE),"")</f>
      </c>
      <c r="W29" s="1088"/>
      <c r="X29" s="1087">
        <f>IF($A29&lt;&gt;0,VLOOKUP($A29,'選手データ'!$C$2:$V$102,8,FALSE),"")</f>
      </c>
      <c r="Y29" s="1266"/>
      <c r="Z29" s="440"/>
      <c r="AA29" s="440"/>
      <c r="AB29" s="645"/>
      <c r="AC29" s="642"/>
      <c r="AD29" s="642"/>
      <c r="AE29" s="642"/>
      <c r="AF29" s="643"/>
      <c r="AG29" s="645"/>
      <c r="AH29" s="645"/>
      <c r="AI29" s="645"/>
      <c r="AJ29" s="645"/>
      <c r="AK29" s="645"/>
      <c r="AL29" s="645"/>
      <c r="AM29" s="645"/>
      <c r="AN29" s="645"/>
      <c r="AO29" s="645"/>
      <c r="AP29" s="645"/>
      <c r="AQ29" s="645"/>
      <c r="AR29" s="645"/>
      <c r="AS29" s="645"/>
      <c r="AT29" s="645"/>
      <c r="AU29" s="645"/>
      <c r="AV29" s="645"/>
      <c r="AW29" s="645"/>
      <c r="AX29" s="645"/>
      <c r="AY29" s="645"/>
    </row>
    <row r="30" spans="1:51" ht="30" customHeight="1">
      <c r="A30" s="443"/>
      <c r="B30" s="510">
        <v>8</v>
      </c>
      <c r="C30" s="1321"/>
      <c r="D30" s="1321"/>
      <c r="E30" s="1348"/>
      <c r="F30" s="1349"/>
      <c r="G30" s="1350"/>
      <c r="H30" s="539"/>
      <c r="I30" s="1087">
        <f>IF($A30&lt;&gt;0,VLOOKUP($A30,'選手データ'!$C$2:$V$102,4,FALSE),"")</f>
      </c>
      <c r="J30" s="1010"/>
      <c r="K30" s="1088"/>
      <c r="L30" s="1334">
        <f>IF($A30&lt;&gt;0,VLOOKUP($A30,'選手データ'!$C$2:$V$102,5,FALSE),"")</f>
      </c>
      <c r="M30" s="1334"/>
      <c r="N30" s="1334"/>
      <c r="O30" s="476">
        <f>IF($A30&lt;&gt;0,VLOOKUP($A30,'選手データ'!$C$2:$V$102,3,FALSE),"")</f>
      </c>
      <c r="P30" s="1012">
        <f>IF($A30&lt;&gt;0,VLOOKUP($A30,'選手データ'!$C$2:$V$102,9,FALSE),"")</f>
      </c>
      <c r="Q30" s="1013"/>
      <c r="R30" s="1014"/>
      <c r="S30" s="1282">
        <f>IF($A30&lt;&gt;0,VLOOKUP($A30,'選手データ'!$C$2:$V$102,2,FALSE),"")</f>
      </c>
      <c r="T30" s="1283"/>
      <c r="U30" s="1284"/>
      <c r="V30" s="1087">
        <f>IF($A30&lt;&gt;0,VLOOKUP($A30,'選手データ'!$C$2:$V$102,7,FALSE),"")</f>
      </c>
      <c r="W30" s="1088"/>
      <c r="X30" s="1087">
        <f>IF($A30&lt;&gt;0,VLOOKUP($A30,'選手データ'!$C$2:$V$102,8,FALSE),"")</f>
      </c>
      <c r="Y30" s="1266"/>
      <c r="Z30" s="440"/>
      <c r="AA30" s="440"/>
      <c r="AB30" s="645"/>
      <c r="AC30" s="642"/>
      <c r="AD30" s="642"/>
      <c r="AE30" s="642"/>
      <c r="AF30" s="643"/>
      <c r="AG30" s="645"/>
      <c r="AH30" s="645"/>
      <c r="AI30" s="645"/>
      <c r="AJ30" s="645"/>
      <c r="AK30" s="645"/>
      <c r="AL30" s="645"/>
      <c r="AM30" s="645"/>
      <c r="AN30" s="645"/>
      <c r="AO30" s="645"/>
      <c r="AP30" s="645"/>
      <c r="AQ30" s="645"/>
      <c r="AR30" s="645"/>
      <c r="AS30" s="645"/>
      <c r="AT30" s="645"/>
      <c r="AU30" s="645"/>
      <c r="AV30" s="645"/>
      <c r="AW30" s="645"/>
      <c r="AX30" s="645"/>
      <c r="AY30" s="645"/>
    </row>
    <row r="31" spans="1:51" ht="30" customHeight="1">
      <c r="A31" s="443"/>
      <c r="B31" s="510">
        <v>9</v>
      </c>
      <c r="C31" s="1321"/>
      <c r="D31" s="1321"/>
      <c r="E31" s="1348"/>
      <c r="F31" s="1349"/>
      <c r="G31" s="1350"/>
      <c r="H31" s="539"/>
      <c r="I31" s="1087">
        <f>IF($A31&lt;&gt;0,VLOOKUP($A31,'選手データ'!$C$2:$V$102,4,FALSE),"")</f>
      </c>
      <c r="J31" s="1010"/>
      <c r="K31" s="1088"/>
      <c r="L31" s="1334">
        <f>IF($A31&lt;&gt;0,VLOOKUP($A31,'選手データ'!$C$2:$V$102,5,FALSE),"")</f>
      </c>
      <c r="M31" s="1335"/>
      <c r="N31" s="1335"/>
      <c r="O31" s="476">
        <f>IF($A31&lt;&gt;0,VLOOKUP($A31,'選手データ'!$C$2:$V$102,3,FALSE),"")</f>
      </c>
      <c r="P31" s="1012">
        <f>IF($A31&lt;&gt;0,VLOOKUP($A31,'選手データ'!$C$2:$V$102,9,FALSE),"")</f>
      </c>
      <c r="Q31" s="1013"/>
      <c r="R31" s="1014"/>
      <c r="S31" s="1282">
        <f>IF($A31&lt;&gt;0,VLOOKUP($A31,'選手データ'!$C$2:$V$102,2,FALSE),"")</f>
      </c>
      <c r="T31" s="1433"/>
      <c r="U31" s="1434"/>
      <c r="V31" s="1087">
        <f>IF($A31&lt;&gt;0,VLOOKUP($A31,'選手データ'!$C$2:$V$102,7,FALSE),"")</f>
      </c>
      <c r="W31" s="1088"/>
      <c r="X31" s="1087">
        <f>IF($A31&lt;&gt;0,VLOOKUP($A31,'選手データ'!$C$2:$V$102,8,FALSE),"")</f>
      </c>
      <c r="Y31" s="1266"/>
      <c r="Z31" s="440"/>
      <c r="AA31" s="440"/>
      <c r="AB31" s="645"/>
      <c r="AC31" s="642"/>
      <c r="AD31" s="642"/>
      <c r="AE31" s="642"/>
      <c r="AF31" s="643"/>
      <c r="AG31" s="645"/>
      <c r="AH31" s="645"/>
      <c r="AI31" s="645"/>
      <c r="AJ31" s="645"/>
      <c r="AK31" s="645"/>
      <c r="AL31" s="645"/>
      <c r="AM31" s="645"/>
      <c r="AN31" s="645"/>
      <c r="AO31" s="645"/>
      <c r="AP31" s="645"/>
      <c r="AQ31" s="645"/>
      <c r="AR31" s="645"/>
      <c r="AS31" s="645"/>
      <c r="AT31" s="645"/>
      <c r="AU31" s="645"/>
      <c r="AV31" s="645"/>
      <c r="AW31" s="645"/>
      <c r="AX31" s="645"/>
      <c r="AY31" s="645"/>
    </row>
    <row r="32" spans="1:51" ht="30" customHeight="1">
      <c r="A32" s="443"/>
      <c r="B32" s="510">
        <v>10</v>
      </c>
      <c r="C32" s="1321"/>
      <c r="D32" s="1321"/>
      <c r="E32" s="542"/>
      <c r="F32" s="543"/>
      <c r="G32" s="544"/>
      <c r="H32" s="539"/>
      <c r="I32" s="1087">
        <f>IF($A32&lt;&gt;0,VLOOKUP($A32,'選手データ'!$C$2:$V$102,4,FALSE),"")</f>
      </c>
      <c r="J32" s="1010"/>
      <c r="K32" s="1088"/>
      <c r="L32" s="1087">
        <f>IF($A32&lt;&gt;0,VLOOKUP($A32,'選手データ'!$C$2:$V$102,5,FALSE),"")</f>
      </c>
      <c r="M32" s="1010"/>
      <c r="N32" s="1088"/>
      <c r="O32" s="476">
        <f>IF($A32&lt;&gt;0,VLOOKUP($A32,'選手データ'!$C$2:$V$102,3,FALSE),"")</f>
      </c>
      <c r="P32" s="1012">
        <f>IF($A32&lt;&gt;0,VLOOKUP($A32,'選手データ'!$C$2:$V$102,9,FALSE),"")</f>
      </c>
      <c r="Q32" s="1013"/>
      <c r="R32" s="1014"/>
      <c r="S32" s="1282">
        <f>IF($A32&lt;&gt;0,VLOOKUP($A32,'選手データ'!$C$2:$V$102,2,FALSE),"")</f>
      </c>
      <c r="T32" s="1283"/>
      <c r="U32" s="1284"/>
      <c r="V32" s="1087">
        <f>IF($A32&lt;&gt;0,VLOOKUP($A32,'選手データ'!$C$2:$V$102,7,FALSE),"")</f>
      </c>
      <c r="W32" s="1088"/>
      <c r="X32" s="1087">
        <f>IF($A32&lt;&gt;0,VLOOKUP($A32,'選手データ'!$C$2:$V$102,8,FALSE),"")</f>
      </c>
      <c r="Y32" s="1266"/>
      <c r="Z32" s="440"/>
      <c r="AA32" s="440"/>
      <c r="AB32" s="645"/>
      <c r="AC32" s="642"/>
      <c r="AD32" s="642"/>
      <c r="AE32" s="642"/>
      <c r="AF32" s="643"/>
      <c r="AG32" s="645"/>
      <c r="AH32" s="645"/>
      <c r="AI32" s="645"/>
      <c r="AJ32" s="645"/>
      <c r="AK32" s="645"/>
      <c r="AL32" s="645"/>
      <c r="AM32" s="645"/>
      <c r="AN32" s="645"/>
      <c r="AO32" s="645"/>
      <c r="AP32" s="645"/>
      <c r="AQ32" s="645"/>
      <c r="AR32" s="645"/>
      <c r="AS32" s="645"/>
      <c r="AT32" s="645"/>
      <c r="AU32" s="645"/>
      <c r="AV32" s="645"/>
      <c r="AW32" s="645"/>
      <c r="AX32" s="645"/>
      <c r="AY32" s="645"/>
    </row>
    <row r="33" spans="1:51" ht="30" customHeight="1">
      <c r="A33" s="443"/>
      <c r="B33" s="510">
        <v>11</v>
      </c>
      <c r="C33" s="1321"/>
      <c r="D33" s="1321"/>
      <c r="E33" s="542"/>
      <c r="F33" s="543"/>
      <c r="G33" s="544"/>
      <c r="H33" s="539"/>
      <c r="I33" s="1087">
        <f>IF($A33&lt;&gt;0,VLOOKUP($A33,'選手データ'!$C$2:$V$102,4,FALSE),"")</f>
      </c>
      <c r="J33" s="1010"/>
      <c r="K33" s="1088"/>
      <c r="L33" s="1087">
        <f>IF($A33&lt;&gt;0,VLOOKUP($A33,'選手データ'!$C$2:$V$102,5,FALSE),"")</f>
      </c>
      <c r="M33" s="1010"/>
      <c r="N33" s="1088"/>
      <c r="O33" s="476">
        <f>IF($A33&lt;&gt;0,VLOOKUP($A33,'選手データ'!$C$2:$V$102,3,FALSE),"")</f>
      </c>
      <c r="P33" s="1012">
        <f>IF($A33&lt;&gt;0,VLOOKUP($A33,'選手データ'!$C$2:$V$102,9,FALSE),"")</f>
      </c>
      <c r="Q33" s="1013"/>
      <c r="R33" s="1014"/>
      <c r="S33" s="1282">
        <f>IF($A33&lt;&gt;0,VLOOKUP($A33,'選手データ'!$C$2:$V$102,2,FALSE),"")</f>
      </c>
      <c r="T33" s="1283"/>
      <c r="U33" s="1284"/>
      <c r="V33" s="1087">
        <f>IF($A33&lt;&gt;0,VLOOKUP($A33,'選手データ'!$C$2:$V$102,7,FALSE),"")</f>
      </c>
      <c r="W33" s="1088"/>
      <c r="X33" s="1087">
        <f>IF($A33&lt;&gt;0,VLOOKUP($A33,'選手データ'!$C$2:$V$102,8,FALSE),"")</f>
      </c>
      <c r="Y33" s="1266"/>
      <c r="Z33" s="440"/>
      <c r="AA33" s="440"/>
      <c r="AB33" s="645"/>
      <c r="AC33" s="642"/>
      <c r="AD33" s="642"/>
      <c r="AE33" s="642"/>
      <c r="AF33" s="643"/>
      <c r="AG33" s="645"/>
      <c r="AH33" s="645"/>
      <c r="AI33" s="645"/>
      <c r="AJ33" s="645"/>
      <c r="AK33" s="645"/>
      <c r="AL33" s="645"/>
      <c r="AM33" s="645"/>
      <c r="AN33" s="645"/>
      <c r="AO33" s="645"/>
      <c r="AP33" s="645"/>
      <c r="AQ33" s="645"/>
      <c r="AR33" s="645"/>
      <c r="AS33" s="645"/>
      <c r="AT33" s="645"/>
      <c r="AU33" s="645"/>
      <c r="AV33" s="645"/>
      <c r="AW33" s="645"/>
      <c r="AX33" s="645"/>
      <c r="AY33" s="645"/>
    </row>
    <row r="34" spans="1:51" ht="30" customHeight="1">
      <c r="A34" s="443"/>
      <c r="B34" s="510">
        <v>12</v>
      </c>
      <c r="C34" s="1321"/>
      <c r="D34" s="1321"/>
      <c r="E34" s="542"/>
      <c r="F34" s="543"/>
      <c r="G34" s="544"/>
      <c r="H34" s="539"/>
      <c r="I34" s="1087">
        <f>IF($A34&lt;&gt;0,VLOOKUP($A34,'選手データ'!$C$2:$V$102,4,FALSE),"")</f>
      </c>
      <c r="J34" s="1010"/>
      <c r="K34" s="1088"/>
      <c r="L34" s="1087">
        <f>IF($A34&lt;&gt;0,VLOOKUP($A34,'選手データ'!$C$2:$V$102,5,FALSE),"")</f>
      </c>
      <c r="M34" s="1010"/>
      <c r="N34" s="1088"/>
      <c r="O34" s="476">
        <f>IF($A34&lt;&gt;0,VLOOKUP($A34,'選手データ'!$C$2:$V$102,3,FALSE),"")</f>
      </c>
      <c r="P34" s="1012">
        <f>IF($A34&lt;&gt;0,VLOOKUP($A34,'選手データ'!$C$2:$V$102,9,FALSE),"")</f>
      </c>
      <c r="Q34" s="1013"/>
      <c r="R34" s="1014"/>
      <c r="S34" s="1282">
        <f>IF($A34&lt;&gt;0,VLOOKUP($A34,'選手データ'!$C$2:$V$102,2,FALSE),"")</f>
      </c>
      <c r="T34" s="1283"/>
      <c r="U34" s="1284"/>
      <c r="V34" s="1087">
        <f>IF($A34&lt;&gt;0,VLOOKUP($A34,'選手データ'!$C$2:$V$102,7,FALSE),"")</f>
      </c>
      <c r="W34" s="1088"/>
      <c r="X34" s="1087">
        <f>IF($A34&lt;&gt;0,VLOOKUP($A34,'選手データ'!$C$2:$V$102,8,FALSE),"")</f>
      </c>
      <c r="Y34" s="1266"/>
      <c r="Z34" s="440"/>
      <c r="AA34" s="440"/>
      <c r="AB34" s="645"/>
      <c r="AC34" s="642"/>
      <c r="AD34" s="642"/>
      <c r="AE34" s="642"/>
      <c r="AF34" s="643"/>
      <c r="AG34" s="645"/>
      <c r="AH34" s="645"/>
      <c r="AI34" s="645"/>
      <c r="AJ34" s="645"/>
      <c r="AK34" s="645"/>
      <c r="AL34" s="645"/>
      <c r="AM34" s="645"/>
      <c r="AN34" s="645"/>
      <c r="AO34" s="645"/>
      <c r="AP34" s="645"/>
      <c r="AQ34" s="645"/>
      <c r="AR34" s="645"/>
      <c r="AS34" s="645"/>
      <c r="AT34" s="645"/>
      <c r="AU34" s="645"/>
      <c r="AV34" s="645"/>
      <c r="AW34" s="645"/>
      <c r="AX34" s="645"/>
      <c r="AY34" s="645"/>
    </row>
    <row r="35" spans="1:51" ht="30" customHeight="1">
      <c r="A35" s="443"/>
      <c r="B35" s="510">
        <v>13</v>
      </c>
      <c r="C35" s="1321"/>
      <c r="D35" s="1321"/>
      <c r="E35" s="542"/>
      <c r="F35" s="543"/>
      <c r="G35" s="544"/>
      <c r="H35" s="539"/>
      <c r="I35" s="1087">
        <f>IF($A35&lt;&gt;0,VLOOKUP($A35,'選手データ'!$C$2:$V$102,4,FALSE),"")</f>
      </c>
      <c r="J35" s="1010"/>
      <c r="K35" s="1088"/>
      <c r="L35" s="1087">
        <f>IF($A35&lt;&gt;0,VLOOKUP($A35,'選手データ'!$C$2:$V$102,5,FALSE),"")</f>
      </c>
      <c r="M35" s="1010"/>
      <c r="N35" s="1088"/>
      <c r="O35" s="476">
        <f>IF($A35&lt;&gt;0,VLOOKUP($A35,'選手データ'!$C$2:$V$102,3,FALSE),"")</f>
      </c>
      <c r="P35" s="1012">
        <f>IF($A35&lt;&gt;0,VLOOKUP($A35,'選手データ'!$C$2:$V$102,9,FALSE),"")</f>
      </c>
      <c r="Q35" s="1013"/>
      <c r="R35" s="1014"/>
      <c r="S35" s="1282">
        <f>IF($A35&lt;&gt;0,VLOOKUP($A35,'選手データ'!$C$2:$V$102,2,FALSE),"")</f>
      </c>
      <c r="T35" s="1283"/>
      <c r="U35" s="1284"/>
      <c r="V35" s="1087">
        <f>IF($A35&lt;&gt;0,VLOOKUP($A35,'選手データ'!$C$2:$V$102,7,FALSE),"")</f>
      </c>
      <c r="W35" s="1088"/>
      <c r="X35" s="1087">
        <f>IF($A35&lt;&gt;0,VLOOKUP($A35,'選手データ'!$C$2:$V$102,8,FALSE),"")</f>
      </c>
      <c r="Y35" s="1266"/>
      <c r="Z35" s="440"/>
      <c r="AA35" s="440"/>
      <c r="AB35" s="645"/>
      <c r="AC35" s="642"/>
      <c r="AD35" s="642"/>
      <c r="AE35" s="642"/>
      <c r="AF35" s="643"/>
      <c r="AG35" s="645"/>
      <c r="AH35" s="645"/>
      <c r="AI35" s="645"/>
      <c r="AJ35" s="645"/>
      <c r="AK35" s="645"/>
      <c r="AL35" s="645"/>
      <c r="AM35" s="645"/>
      <c r="AN35" s="645"/>
      <c r="AO35" s="645"/>
      <c r="AP35" s="645"/>
      <c r="AQ35" s="645"/>
      <c r="AR35" s="645"/>
      <c r="AS35" s="645"/>
      <c r="AT35" s="645"/>
      <c r="AU35" s="645"/>
      <c r="AV35" s="645"/>
      <c r="AW35" s="645"/>
      <c r="AX35" s="645"/>
      <c r="AY35" s="645"/>
    </row>
    <row r="36" spans="1:51" ht="30" customHeight="1">
      <c r="A36" s="443"/>
      <c r="B36" s="510">
        <v>14</v>
      </c>
      <c r="C36" s="1321"/>
      <c r="D36" s="1321"/>
      <c r="E36" s="542"/>
      <c r="F36" s="543"/>
      <c r="G36" s="544"/>
      <c r="H36" s="539"/>
      <c r="I36" s="1087">
        <f>IF($A36&lt;&gt;0,VLOOKUP($A36,'選手データ'!$C$2:$V$102,4,FALSE),"")</f>
      </c>
      <c r="J36" s="1010"/>
      <c r="K36" s="1088"/>
      <c r="L36" s="1087">
        <f>IF($A36&lt;&gt;0,VLOOKUP($A36,'選手データ'!$C$2:$V$102,5,FALSE),"")</f>
      </c>
      <c r="M36" s="1010"/>
      <c r="N36" s="1088"/>
      <c r="O36" s="476">
        <f>IF($A36&lt;&gt;0,VLOOKUP($A36,'選手データ'!$C$2:$V$102,3,FALSE),"")</f>
      </c>
      <c r="P36" s="1012">
        <f>IF($A36&lt;&gt;0,VLOOKUP($A36,'選手データ'!$C$2:$V$102,9,FALSE),"")</f>
      </c>
      <c r="Q36" s="1013"/>
      <c r="R36" s="1014"/>
      <c r="S36" s="1282">
        <f>IF($A36&lt;&gt;0,VLOOKUP($A36,'選手データ'!$C$2:$V$102,2,FALSE),"")</f>
      </c>
      <c r="T36" s="1283"/>
      <c r="U36" s="1284"/>
      <c r="V36" s="1087">
        <f>IF($A36&lt;&gt;0,VLOOKUP($A36,'選手データ'!$C$2:$V$102,7,FALSE),"")</f>
      </c>
      <c r="W36" s="1088"/>
      <c r="X36" s="1087">
        <f>IF($A36&lt;&gt;0,VLOOKUP($A36,'選手データ'!$C$2:$V$102,8,FALSE),"")</f>
      </c>
      <c r="Y36" s="1266"/>
      <c r="Z36" s="440"/>
      <c r="AA36" s="440"/>
      <c r="AB36" s="645"/>
      <c r="AC36" s="642"/>
      <c r="AD36" s="642"/>
      <c r="AE36" s="642"/>
      <c r="AF36" s="643"/>
      <c r="AG36" s="645"/>
      <c r="AH36" s="645"/>
      <c r="AI36" s="645"/>
      <c r="AJ36" s="645"/>
      <c r="AK36" s="645"/>
      <c r="AL36" s="645"/>
      <c r="AM36" s="645"/>
      <c r="AN36" s="645"/>
      <c r="AO36" s="645"/>
      <c r="AP36" s="645"/>
      <c r="AQ36" s="645"/>
      <c r="AR36" s="645"/>
      <c r="AS36" s="645"/>
      <c r="AT36" s="645"/>
      <c r="AU36" s="645"/>
      <c r="AV36" s="645"/>
      <c r="AW36" s="645"/>
      <c r="AX36" s="645"/>
      <c r="AY36" s="645"/>
    </row>
    <row r="37" spans="1:51" ht="30" customHeight="1">
      <c r="A37" s="443"/>
      <c r="B37" s="510">
        <v>15</v>
      </c>
      <c r="C37" s="1321"/>
      <c r="D37" s="1321"/>
      <c r="E37" s="1348"/>
      <c r="F37" s="1349"/>
      <c r="G37" s="1350"/>
      <c r="H37" s="539"/>
      <c r="I37" s="1087">
        <f>IF($A37&lt;&gt;0,VLOOKUP($A37,'選手データ'!$C$2:$V$102,4,FALSE),"")</f>
      </c>
      <c r="J37" s="1010"/>
      <c r="K37" s="1088"/>
      <c r="L37" s="1334">
        <f>IF($A37&lt;&gt;0,VLOOKUP($A37,'選手データ'!$C$2:$V$102,5,FALSE),"")</f>
      </c>
      <c r="M37" s="1334"/>
      <c r="N37" s="1334"/>
      <c r="O37" s="476">
        <f>IF($A37&lt;&gt;0,VLOOKUP($A37,'選手データ'!$C$2:$V$102,3,FALSE),"")</f>
      </c>
      <c r="P37" s="1012">
        <f>IF($A37&lt;&gt;0,VLOOKUP($A37,'選手データ'!$C$2:$V$102,9,FALSE),"")</f>
      </c>
      <c r="Q37" s="1013"/>
      <c r="R37" s="1014"/>
      <c r="S37" s="1282">
        <f>IF($A37&lt;&gt;0,VLOOKUP($A37,'選手データ'!$C$2:$V$102,2,FALSE),"")</f>
      </c>
      <c r="T37" s="1283"/>
      <c r="U37" s="1284"/>
      <c r="V37" s="1087">
        <f>IF($A37&lt;&gt;0,VLOOKUP($A37,'選手データ'!$C$2:$V$102,7,FALSE),"")</f>
      </c>
      <c r="W37" s="1088"/>
      <c r="X37" s="1087">
        <f>IF($A37&lt;&gt;0,VLOOKUP($A37,'選手データ'!$C$2:$V$102,8,FALSE),"")</f>
      </c>
      <c r="Y37" s="1266"/>
      <c r="Z37" s="440"/>
      <c r="AA37" s="440"/>
      <c r="AB37" s="645"/>
      <c r="AC37" s="642"/>
      <c r="AD37" s="642"/>
      <c r="AE37" s="642"/>
      <c r="AF37" s="643"/>
      <c r="AG37" s="645"/>
      <c r="AH37" s="645"/>
      <c r="AI37" s="645"/>
      <c r="AJ37" s="645"/>
      <c r="AK37" s="645"/>
      <c r="AL37" s="645"/>
      <c r="AM37" s="645"/>
      <c r="AN37" s="645"/>
      <c r="AO37" s="645"/>
      <c r="AP37" s="645"/>
      <c r="AQ37" s="645"/>
      <c r="AR37" s="645"/>
      <c r="AS37" s="645"/>
      <c r="AT37" s="645"/>
      <c r="AU37" s="645"/>
      <c r="AV37" s="645"/>
      <c r="AW37" s="645"/>
      <c r="AX37" s="645"/>
      <c r="AY37" s="645"/>
    </row>
    <row r="38" spans="1:51" ht="30" customHeight="1">
      <c r="A38" s="443"/>
      <c r="B38" s="510">
        <v>16</v>
      </c>
      <c r="C38" s="1321"/>
      <c r="D38" s="1321"/>
      <c r="E38" s="1348"/>
      <c r="F38" s="1349"/>
      <c r="G38" s="1350"/>
      <c r="H38" s="539"/>
      <c r="I38" s="1087">
        <f>IF($A38&lt;&gt;0,VLOOKUP($A38,'選手データ'!$C$2:$V$102,4,FALSE),"")</f>
      </c>
      <c r="J38" s="1010"/>
      <c r="K38" s="1088"/>
      <c r="L38" s="1334">
        <f>IF($A38&lt;&gt;0,VLOOKUP($A38,'選手データ'!$C$2:$V$102,5,FALSE),"")</f>
      </c>
      <c r="M38" s="1334"/>
      <c r="N38" s="1334"/>
      <c r="O38" s="476">
        <f>IF($A38&lt;&gt;0,VLOOKUP($A38,'選手データ'!$C$2:$V$102,3,FALSE),"")</f>
      </c>
      <c r="P38" s="1012">
        <f>IF($A38&lt;&gt;0,VLOOKUP($A38,'選手データ'!$C$2:$V$102,9,FALSE),"")</f>
      </c>
      <c r="Q38" s="1013"/>
      <c r="R38" s="1014"/>
      <c r="S38" s="1282">
        <f>IF($A38&lt;&gt;0,VLOOKUP($A38,'選手データ'!$C$2:$V$102,2,FALSE),"")</f>
      </c>
      <c r="T38" s="1283"/>
      <c r="U38" s="1284"/>
      <c r="V38" s="1087">
        <f>IF($A38&lt;&gt;0,VLOOKUP($A38,'選手データ'!$C$2:$V$102,7,FALSE),"")</f>
      </c>
      <c r="W38" s="1088"/>
      <c r="X38" s="1087">
        <f>IF($A38&lt;&gt;0,VLOOKUP($A38,'選手データ'!$C$2:$V$102,8,FALSE),"")</f>
      </c>
      <c r="Y38" s="1266"/>
      <c r="Z38" s="439"/>
      <c r="AA38" s="440"/>
      <c r="AB38" s="645"/>
      <c r="AC38" s="645"/>
      <c r="AD38" s="645"/>
      <c r="AE38" s="645"/>
      <c r="AF38" s="645"/>
      <c r="AG38" s="645"/>
      <c r="AH38" s="645"/>
      <c r="AI38" s="645"/>
      <c r="AJ38" s="645"/>
      <c r="AK38" s="645"/>
      <c r="AL38" s="645"/>
      <c r="AM38" s="645"/>
      <c r="AN38" s="645"/>
      <c r="AO38" s="645"/>
      <c r="AP38" s="645"/>
      <c r="AQ38" s="645"/>
      <c r="AR38" s="645"/>
      <c r="AS38" s="645"/>
      <c r="AT38" s="645"/>
      <c r="AU38" s="645"/>
      <c r="AV38" s="645"/>
      <c r="AW38" s="645"/>
      <c r="AX38" s="645"/>
      <c r="AY38" s="645"/>
    </row>
    <row r="39" spans="1:51" ht="30" customHeight="1">
      <c r="A39" s="443"/>
      <c r="B39" s="510">
        <v>17</v>
      </c>
      <c r="C39" s="1321"/>
      <c r="D39" s="1321"/>
      <c r="E39" s="1348"/>
      <c r="F39" s="1349"/>
      <c r="G39" s="1350"/>
      <c r="H39" s="539"/>
      <c r="I39" s="1087">
        <f>IF($A39&lt;&gt;0,VLOOKUP($A39,'選手データ'!$C$2:$V$102,4,FALSE),"")</f>
      </c>
      <c r="J39" s="1010"/>
      <c r="K39" s="1088"/>
      <c r="L39" s="1334">
        <f>IF($A39&lt;&gt;0,VLOOKUP($A39,'選手データ'!$C$2:$V$102,5,FALSE),"")</f>
      </c>
      <c r="M39" s="1334"/>
      <c r="N39" s="1334"/>
      <c r="O39" s="476">
        <f>IF($A39&lt;&gt;0,VLOOKUP($A39,'選手データ'!$C$2:$V$102,3,FALSE),"")</f>
      </c>
      <c r="P39" s="1012">
        <f>IF($A39&lt;&gt;0,VLOOKUP($A39,'選手データ'!$C$2:$V$102,9,FALSE),"")</f>
      </c>
      <c r="Q39" s="1013"/>
      <c r="R39" s="1014"/>
      <c r="S39" s="1282">
        <f>IF($A39&lt;&gt;0,VLOOKUP($A39,'選手データ'!$C$2:$V$102,2,FALSE),"")</f>
      </c>
      <c r="T39" s="1283"/>
      <c r="U39" s="1284"/>
      <c r="V39" s="1087">
        <f>IF($A39&lt;&gt;0,VLOOKUP($A39,'選手データ'!$C$2:$V$102,7,FALSE),"")</f>
      </c>
      <c r="W39" s="1088"/>
      <c r="X39" s="1087">
        <f>IF($A39&lt;&gt;0,VLOOKUP($A39,'選手データ'!$C$2:$V$102,8,FALSE),"")</f>
      </c>
      <c r="Y39" s="1266"/>
      <c r="Z39" s="439"/>
      <c r="AA39" s="440"/>
      <c r="AB39" s="645"/>
      <c r="AC39" s="645"/>
      <c r="AD39" s="645"/>
      <c r="AE39" s="645"/>
      <c r="AF39" s="645"/>
      <c r="AG39" s="645"/>
      <c r="AH39" s="645"/>
      <c r="AI39" s="645"/>
      <c r="AJ39" s="645"/>
      <c r="AK39" s="645"/>
      <c r="AL39" s="645"/>
      <c r="AM39" s="645"/>
      <c r="AN39" s="645"/>
      <c r="AO39" s="645"/>
      <c r="AP39" s="645"/>
      <c r="AQ39" s="645"/>
      <c r="AR39" s="645"/>
      <c r="AS39" s="645"/>
      <c r="AT39" s="645"/>
      <c r="AU39" s="645"/>
      <c r="AV39" s="645"/>
      <c r="AW39" s="645"/>
      <c r="AX39" s="645"/>
      <c r="AY39" s="645"/>
    </row>
    <row r="40" spans="1:51" ht="30" customHeight="1">
      <c r="A40" s="443"/>
      <c r="B40" s="510">
        <v>18</v>
      </c>
      <c r="C40" s="1321"/>
      <c r="D40" s="1321"/>
      <c r="E40" s="1348"/>
      <c r="F40" s="1349"/>
      <c r="G40" s="1350"/>
      <c r="H40" s="539"/>
      <c r="I40" s="1087">
        <f>IF($A40&lt;&gt;0,VLOOKUP($A40,'選手データ'!$C$2:$V$102,4,FALSE),"")</f>
      </c>
      <c r="J40" s="1010"/>
      <c r="K40" s="1088"/>
      <c r="L40" s="1334">
        <f>IF($A40&lt;&gt;0,VLOOKUP($A40,'選手データ'!$C$2:$V$102,5,FALSE),"")</f>
      </c>
      <c r="M40" s="1334"/>
      <c r="N40" s="1334"/>
      <c r="O40" s="476">
        <f>IF($A40&lt;&gt;0,VLOOKUP($A40,'選手データ'!$C$2:$V$102,3,FALSE),"")</f>
      </c>
      <c r="P40" s="1012">
        <f>IF($A40&lt;&gt;0,VLOOKUP($A40,'選手データ'!$C$2:$V$102,9,FALSE),"")</f>
      </c>
      <c r="Q40" s="1013"/>
      <c r="R40" s="1014"/>
      <c r="S40" s="1282">
        <f>IF($A40&lt;&gt;0,VLOOKUP($A40,'選手データ'!$C$2:$V$102,2,FALSE),"")</f>
      </c>
      <c r="T40" s="1283"/>
      <c r="U40" s="1284"/>
      <c r="V40" s="1087">
        <f>IF($A40&lt;&gt;0,VLOOKUP($A40,'選手データ'!$C$2:$V$102,7,FALSE),"")</f>
      </c>
      <c r="W40" s="1088"/>
      <c r="X40" s="1087">
        <f>IF($A40&lt;&gt;0,VLOOKUP($A40,'選手データ'!$C$2:$V$102,8,FALSE),"")</f>
      </c>
      <c r="Y40" s="1266"/>
      <c r="Z40" s="439"/>
      <c r="AA40" s="440"/>
      <c r="AB40" s="645"/>
      <c r="AC40" s="645"/>
      <c r="AD40" s="645"/>
      <c r="AE40" s="645"/>
      <c r="AF40" s="645"/>
      <c r="AG40" s="645"/>
      <c r="AH40" s="645"/>
      <c r="AI40" s="645"/>
      <c r="AJ40" s="645"/>
      <c r="AK40" s="645"/>
      <c r="AL40" s="645"/>
      <c r="AM40" s="645"/>
      <c r="AN40" s="645"/>
      <c r="AO40" s="645"/>
      <c r="AP40" s="645"/>
      <c r="AQ40" s="645"/>
      <c r="AR40" s="645"/>
      <c r="AS40" s="645"/>
      <c r="AT40" s="645"/>
      <c r="AU40" s="645"/>
      <c r="AV40" s="645"/>
      <c r="AW40" s="645"/>
      <c r="AX40" s="645"/>
      <c r="AY40" s="645"/>
    </row>
    <row r="41" spans="1:51" ht="30" customHeight="1">
      <c r="A41" s="443"/>
      <c r="B41" s="510">
        <v>19</v>
      </c>
      <c r="C41" s="1321"/>
      <c r="D41" s="1321"/>
      <c r="E41" s="1348"/>
      <c r="F41" s="1349"/>
      <c r="G41" s="1350"/>
      <c r="H41" s="539"/>
      <c r="I41" s="1087">
        <f>IF($A41&lt;&gt;0,VLOOKUP($A41,'選手データ'!$C$2:$V$102,4,FALSE),"")</f>
      </c>
      <c r="J41" s="1010"/>
      <c r="K41" s="1088"/>
      <c r="L41" s="1334">
        <f>IF($A41&lt;&gt;0,VLOOKUP($A41,'選手データ'!$C$2:$V$102,5,FALSE),"")</f>
      </c>
      <c r="M41" s="1334"/>
      <c r="N41" s="1334"/>
      <c r="O41" s="476">
        <f>IF($A41&lt;&gt;0,VLOOKUP($A41,'選手データ'!$C$2:$V$102,3,FALSE),"")</f>
      </c>
      <c r="P41" s="1012">
        <f>IF($A41&lt;&gt;0,VLOOKUP($A41,'選手データ'!$C$2:$V$102,9,FALSE),"")</f>
      </c>
      <c r="Q41" s="1013"/>
      <c r="R41" s="1014"/>
      <c r="S41" s="1282">
        <f>IF($A41&lt;&gt;0,VLOOKUP($A41,'選手データ'!$C$2:$V$102,2,FALSE),"")</f>
      </c>
      <c r="T41" s="1283"/>
      <c r="U41" s="1284"/>
      <c r="V41" s="1087">
        <f>IF($A41&lt;&gt;0,VLOOKUP($A41,'選手データ'!$C$2:$V$102,7,FALSE),"")</f>
      </c>
      <c r="W41" s="1088"/>
      <c r="X41" s="1087">
        <f>IF($A41&lt;&gt;0,VLOOKUP($A41,'選手データ'!$C$2:$V$102,8,FALSE),"")</f>
      </c>
      <c r="Y41" s="1266"/>
      <c r="Z41" s="439"/>
      <c r="AA41" s="440"/>
      <c r="AB41" s="645"/>
      <c r="AC41" s="645"/>
      <c r="AD41" s="645"/>
      <c r="AE41" s="645"/>
      <c r="AF41" s="645"/>
      <c r="AG41" s="645"/>
      <c r="AH41" s="645"/>
      <c r="AI41" s="645"/>
      <c r="AJ41" s="645"/>
      <c r="AK41" s="645"/>
      <c r="AL41" s="645"/>
      <c r="AM41" s="645"/>
      <c r="AN41" s="645"/>
      <c r="AO41" s="645"/>
      <c r="AP41" s="645"/>
      <c r="AQ41" s="645"/>
      <c r="AR41" s="645"/>
      <c r="AS41" s="645"/>
      <c r="AT41" s="645"/>
      <c r="AU41" s="645"/>
      <c r="AV41" s="645"/>
      <c r="AW41" s="645"/>
      <c r="AX41" s="645"/>
      <c r="AY41" s="645"/>
    </row>
    <row r="42" spans="1:51" ht="30" customHeight="1" thickBot="1">
      <c r="A42" s="443"/>
      <c r="B42" s="511">
        <v>20</v>
      </c>
      <c r="C42" s="1367"/>
      <c r="D42" s="1367"/>
      <c r="E42" s="1351"/>
      <c r="F42" s="1352"/>
      <c r="G42" s="1353"/>
      <c r="H42" s="480"/>
      <c r="I42" s="1354">
        <f>IF($A42&lt;&gt;0,VLOOKUP($A42,'選手データ'!$C$2:$V$102,4,FALSE),"")</f>
      </c>
      <c r="J42" s="1355"/>
      <c r="K42" s="1356"/>
      <c r="L42" s="1374">
        <f>IF($A42&lt;&gt;0,VLOOKUP($A42,'選手データ'!$C$2:$V$102,5,FALSE),"")</f>
      </c>
      <c r="M42" s="1374"/>
      <c r="N42" s="1374"/>
      <c r="O42" s="482">
        <f>IF($A42&lt;&gt;0,VLOOKUP($A42,'選手データ'!$C$2:$V$102,3,FALSE),"")</f>
      </c>
      <c r="P42" s="1357">
        <f>IF($A42&lt;&gt;0,VLOOKUP($A42,'選手データ'!$C$2:$V$102,9,FALSE),"")</f>
      </c>
      <c r="Q42" s="1358"/>
      <c r="R42" s="1359"/>
      <c r="S42" s="1371">
        <f>IF($A42&lt;&gt;0,VLOOKUP($A42,'選手データ'!$C$2:$V$102,2,FALSE),"")</f>
      </c>
      <c r="T42" s="1372"/>
      <c r="U42" s="1373"/>
      <c r="V42" s="1368">
        <f>IF($A42&lt;&gt;0,VLOOKUP($A42,'選手データ'!$C$2:$V$102,7,FALSE),"")</f>
      </c>
      <c r="W42" s="1369"/>
      <c r="X42" s="1368">
        <f>IF($A42&lt;&gt;0,VLOOKUP($A42,'選手データ'!$C$2:$V$102,8,FALSE),"")</f>
      </c>
      <c r="Y42" s="1370"/>
      <c r="Z42" s="439"/>
      <c r="AA42" s="439"/>
      <c r="AB42" s="645"/>
      <c r="AC42" s="645"/>
      <c r="AD42" s="645"/>
      <c r="AE42" s="645"/>
      <c r="AF42" s="645"/>
      <c r="AG42" s="645"/>
      <c r="AH42" s="645"/>
      <c r="AI42" s="645"/>
      <c r="AJ42" s="645"/>
      <c r="AK42" s="645"/>
      <c r="AL42" s="645"/>
      <c r="AM42" s="645"/>
      <c r="AN42" s="645"/>
      <c r="AO42" s="645"/>
      <c r="AP42" s="645"/>
      <c r="AQ42" s="645"/>
      <c r="AR42" s="645"/>
      <c r="AS42" s="645"/>
      <c r="AT42" s="645"/>
      <c r="AU42" s="645"/>
      <c r="AV42" s="645"/>
      <c r="AW42" s="645"/>
      <c r="AX42" s="645"/>
      <c r="AY42" s="645"/>
    </row>
    <row r="43" spans="1:51" ht="14.25" thickTop="1">
      <c r="A43" s="1375" t="s">
        <v>748</v>
      </c>
      <c r="B43" s="417"/>
      <c r="C43" s="417"/>
      <c r="D43" s="417"/>
      <c r="E43" s="418"/>
      <c r="F43" s="418"/>
      <c r="G43" s="418"/>
      <c r="H43" s="418"/>
      <c r="I43" s="418"/>
      <c r="J43" s="418"/>
      <c r="K43" s="418"/>
      <c r="L43" s="418"/>
      <c r="M43" s="418"/>
      <c r="N43" s="418"/>
      <c r="O43" s="418"/>
      <c r="P43" s="418"/>
      <c r="Q43" s="418"/>
      <c r="R43" s="418"/>
      <c r="S43" s="418"/>
      <c r="T43" s="418"/>
      <c r="U43" s="418"/>
      <c r="V43" s="418"/>
      <c r="W43" s="418"/>
      <c r="X43" s="418"/>
      <c r="Y43" s="418"/>
      <c r="Z43" s="439"/>
      <c r="AA43" s="439"/>
      <c r="AB43" s="645"/>
      <c r="AC43" s="645"/>
      <c r="AD43" s="645"/>
      <c r="AE43" s="645"/>
      <c r="AF43" s="645"/>
      <c r="AG43" s="645"/>
      <c r="AH43" s="645"/>
      <c r="AI43" s="645"/>
      <c r="AJ43" s="645"/>
      <c r="AK43" s="645"/>
      <c r="AL43" s="645"/>
      <c r="AM43" s="645"/>
      <c r="AN43" s="645"/>
      <c r="AO43" s="645"/>
      <c r="AP43" s="645"/>
      <c r="AQ43" s="645"/>
      <c r="AR43" s="645"/>
      <c r="AS43" s="645"/>
      <c r="AT43" s="645"/>
      <c r="AU43" s="645"/>
      <c r="AV43" s="645"/>
      <c r="AW43" s="645"/>
      <c r="AX43" s="645"/>
      <c r="AY43" s="645"/>
    </row>
    <row r="44" spans="1:51" ht="19.5" customHeight="1">
      <c r="A44" s="1375"/>
      <c r="B44" s="1035" t="s">
        <v>943</v>
      </c>
      <c r="C44" s="1035"/>
      <c r="D44" s="1035"/>
      <c r="E44" s="1035"/>
      <c r="F44" s="1035"/>
      <c r="G44" s="1035"/>
      <c r="H44" s="1035"/>
      <c r="I44" s="1035"/>
      <c r="J44" s="1035"/>
      <c r="K44" s="1035"/>
      <c r="L44" s="1035"/>
      <c r="M44" s="1035"/>
      <c r="N44" s="1035"/>
      <c r="O44" s="1035"/>
      <c r="P44" s="1035"/>
      <c r="Q44" s="1035"/>
      <c r="R44" s="1035"/>
      <c r="S44" s="1035"/>
      <c r="T44" s="1035"/>
      <c r="U44" s="1035"/>
      <c r="V44" s="1035"/>
      <c r="W44" s="1035"/>
      <c r="X44" s="1035"/>
      <c r="Y44" s="1035"/>
      <c r="Z44" s="439"/>
      <c r="AA44" s="439"/>
      <c r="AB44" s="645"/>
      <c r="AC44" s="645"/>
      <c r="AD44" s="645"/>
      <c r="AE44" s="645"/>
      <c r="AF44" s="645"/>
      <c r="AG44" s="645"/>
      <c r="AH44" s="645"/>
      <c r="AI44" s="645"/>
      <c r="AJ44" s="645"/>
      <c r="AK44" s="645"/>
      <c r="AL44" s="645"/>
      <c r="AM44" s="645"/>
      <c r="AN44" s="645"/>
      <c r="AO44" s="645"/>
      <c r="AP44" s="645"/>
      <c r="AQ44" s="645"/>
      <c r="AR44" s="645"/>
      <c r="AS44" s="645"/>
      <c r="AT44" s="645"/>
      <c r="AU44" s="645"/>
      <c r="AV44" s="645"/>
      <c r="AW44" s="645"/>
      <c r="AX44" s="645"/>
      <c r="AY44" s="645"/>
    </row>
    <row r="45" spans="1:51" ht="39.75" customHeight="1">
      <c r="A45" s="1375"/>
      <c r="B45" s="415"/>
      <c r="C45" s="1346" t="s">
        <v>902</v>
      </c>
      <c r="D45" s="1346"/>
      <c r="E45" s="1345">
        <f>IF($A$23&lt;&gt;0,'選手データ'!$AD$6,"")</f>
      </c>
      <c r="F45" s="1345"/>
      <c r="G45" s="442" t="s">
        <v>901</v>
      </c>
      <c r="H45" s="638">
        <f>IF($A$23&lt;&gt;0,'選手データ'!$AD$16,"")</f>
      </c>
      <c r="I45" s="63" t="s">
        <v>67</v>
      </c>
      <c r="J45" s="638">
        <f>IF($A$23&lt;&gt;0,'選手データ'!$AD$18,"")</f>
      </c>
      <c r="K45" s="63" t="s">
        <v>68</v>
      </c>
      <c r="L45" s="438"/>
      <c r="M45" s="1347" t="s">
        <v>903</v>
      </c>
      <c r="N45" s="1347"/>
      <c r="O45" s="1347"/>
      <c r="P45" s="1376"/>
      <c r="Q45" s="1376"/>
      <c r="R45" s="1376"/>
      <c r="S45" s="1376"/>
      <c r="T45" s="1376"/>
      <c r="U45" s="1376"/>
      <c r="V45" s="1376"/>
      <c r="W45" s="62" t="s">
        <v>75</v>
      </c>
      <c r="X45" s="21"/>
      <c r="Y45" s="21"/>
      <c r="Z45" s="439"/>
      <c r="AA45" s="439"/>
      <c r="AB45" s="645"/>
      <c r="AC45" s="645"/>
      <c r="AD45" s="645"/>
      <c r="AE45" s="645"/>
      <c r="AF45" s="645"/>
      <c r="AG45" s="645"/>
      <c r="AH45" s="645"/>
      <c r="AI45" s="645"/>
      <c r="AJ45" s="645"/>
      <c r="AK45" s="645"/>
      <c r="AL45" s="645"/>
      <c r="AM45" s="645"/>
      <c r="AN45" s="645"/>
      <c r="AO45" s="645"/>
      <c r="AP45" s="645"/>
      <c r="AQ45" s="645"/>
      <c r="AR45" s="645"/>
      <c r="AS45" s="645"/>
      <c r="AT45" s="645"/>
      <c r="AU45" s="645"/>
      <c r="AV45" s="645"/>
      <c r="AW45" s="645"/>
      <c r="AX45" s="645"/>
      <c r="AY45" s="645"/>
    </row>
    <row r="46" spans="1:51" ht="13.5">
      <c r="A46" s="1375"/>
      <c r="B46" s="419"/>
      <c r="C46" s="419"/>
      <c r="D46" s="419"/>
      <c r="E46" s="21"/>
      <c r="F46" s="21"/>
      <c r="G46" s="21"/>
      <c r="H46" s="21"/>
      <c r="I46" s="21"/>
      <c r="J46" s="21"/>
      <c r="K46" s="21"/>
      <c r="L46" s="21"/>
      <c r="M46" s="21"/>
      <c r="N46" s="21"/>
      <c r="O46" s="21"/>
      <c r="P46" s="21"/>
      <c r="Q46" s="21"/>
      <c r="R46" s="21"/>
      <c r="S46" s="21"/>
      <c r="T46" s="21"/>
      <c r="U46" s="21"/>
      <c r="V46" s="21"/>
      <c r="W46" s="21"/>
      <c r="X46" s="21"/>
      <c r="Y46" s="21"/>
      <c r="Z46" s="439"/>
      <c r="AA46" s="439"/>
      <c r="AB46" s="645"/>
      <c r="AC46" s="645"/>
      <c r="AD46" s="645"/>
      <c r="AE46" s="645"/>
      <c r="AF46" s="645"/>
      <c r="AG46" s="645"/>
      <c r="AH46" s="645"/>
      <c r="AI46" s="645"/>
      <c r="AJ46" s="645"/>
      <c r="AK46" s="645"/>
      <c r="AL46" s="645"/>
      <c r="AM46" s="645"/>
      <c r="AN46" s="645"/>
      <c r="AO46" s="645"/>
      <c r="AP46" s="645"/>
      <c r="AQ46" s="645"/>
      <c r="AR46" s="645"/>
      <c r="AS46" s="645"/>
      <c r="AT46" s="645"/>
      <c r="AU46" s="645"/>
      <c r="AV46" s="645"/>
      <c r="AW46" s="645"/>
      <c r="AX46" s="645"/>
      <c r="AY46" s="645"/>
    </row>
    <row r="47" spans="1:51" ht="13.5">
      <c r="A47" s="439"/>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row>
    <row r="48" spans="1:51" ht="13.5">
      <c r="A48" s="439"/>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645"/>
      <c r="AC48" s="645"/>
      <c r="AD48" s="645"/>
      <c r="AE48" s="645"/>
      <c r="AF48" s="645"/>
      <c r="AG48" s="645"/>
      <c r="AH48" s="645"/>
      <c r="AI48" s="645"/>
      <c r="AJ48" s="645"/>
      <c r="AK48" s="645"/>
      <c r="AL48" s="645"/>
      <c r="AM48" s="645"/>
      <c r="AN48" s="645"/>
      <c r="AO48" s="645"/>
      <c r="AP48" s="645"/>
      <c r="AQ48" s="645"/>
      <c r="AR48" s="645"/>
      <c r="AS48" s="645"/>
      <c r="AT48" s="645"/>
      <c r="AU48" s="645"/>
      <c r="AV48" s="645"/>
      <c r="AW48" s="645"/>
      <c r="AX48" s="645"/>
      <c r="AY48" s="645"/>
    </row>
    <row r="49" spans="1:51" ht="13.5">
      <c r="A49" s="439"/>
      <c r="B49" s="439"/>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645"/>
      <c r="AC49" s="645"/>
      <c r="AD49" s="645"/>
      <c r="AE49" s="645"/>
      <c r="AF49" s="645"/>
      <c r="AG49" s="645"/>
      <c r="AH49" s="645"/>
      <c r="AI49" s="645"/>
      <c r="AJ49" s="645"/>
      <c r="AK49" s="645"/>
      <c r="AL49" s="645"/>
      <c r="AM49" s="645"/>
      <c r="AN49" s="645"/>
      <c r="AO49" s="645"/>
      <c r="AP49" s="645"/>
      <c r="AQ49" s="645"/>
      <c r="AR49" s="645"/>
      <c r="AS49" s="645"/>
      <c r="AT49" s="645"/>
      <c r="AU49" s="645"/>
      <c r="AV49" s="645"/>
      <c r="AW49" s="645"/>
      <c r="AX49" s="645"/>
      <c r="AY49" s="645"/>
    </row>
    <row r="50" spans="1:51" ht="13.5">
      <c r="A50" s="439"/>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645"/>
      <c r="AC50" s="645"/>
      <c r="AD50" s="645"/>
      <c r="AE50" s="645"/>
      <c r="AF50" s="645"/>
      <c r="AG50" s="645"/>
      <c r="AH50" s="645"/>
      <c r="AI50" s="645"/>
      <c r="AJ50" s="645"/>
      <c r="AK50" s="645"/>
      <c r="AL50" s="645"/>
      <c r="AM50" s="645"/>
      <c r="AN50" s="645"/>
      <c r="AO50" s="645"/>
      <c r="AP50" s="645"/>
      <c r="AQ50" s="645"/>
      <c r="AR50" s="645"/>
      <c r="AS50" s="645"/>
      <c r="AT50" s="645"/>
      <c r="AU50" s="645"/>
      <c r="AV50" s="645"/>
      <c r="AW50" s="645"/>
      <c r="AX50" s="645"/>
      <c r="AY50" s="645"/>
    </row>
    <row r="51" spans="1:51" ht="13.5">
      <c r="A51" s="439"/>
      <c r="B51" s="439"/>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645"/>
      <c r="AC51" s="645"/>
      <c r="AD51" s="645"/>
      <c r="AE51" s="645"/>
      <c r="AF51" s="645"/>
      <c r="AG51" s="645"/>
      <c r="AH51" s="645"/>
      <c r="AI51" s="645"/>
      <c r="AJ51" s="645"/>
      <c r="AK51" s="645"/>
      <c r="AL51" s="645"/>
      <c r="AM51" s="645"/>
      <c r="AN51" s="645"/>
      <c r="AO51" s="645"/>
      <c r="AP51" s="645"/>
      <c r="AQ51" s="645"/>
      <c r="AR51" s="645"/>
      <c r="AS51" s="645"/>
      <c r="AT51" s="645"/>
      <c r="AU51" s="645"/>
      <c r="AV51" s="645"/>
      <c r="AW51" s="645"/>
      <c r="AX51" s="645"/>
      <c r="AY51" s="645"/>
    </row>
    <row r="52" spans="1:51" ht="13.5">
      <c r="A52" s="439"/>
      <c r="B52" s="439"/>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645"/>
      <c r="AC52" s="645"/>
      <c r="AD52" s="645"/>
      <c r="AE52" s="645"/>
      <c r="AF52" s="645"/>
      <c r="AG52" s="645"/>
      <c r="AH52" s="645"/>
      <c r="AI52" s="645"/>
      <c r="AJ52" s="645"/>
      <c r="AK52" s="645"/>
      <c r="AL52" s="645"/>
      <c r="AM52" s="645"/>
      <c r="AN52" s="645"/>
      <c r="AO52" s="645"/>
      <c r="AP52" s="645"/>
      <c r="AQ52" s="645"/>
      <c r="AR52" s="645"/>
      <c r="AS52" s="645"/>
      <c r="AT52" s="645"/>
      <c r="AU52" s="645"/>
      <c r="AV52" s="645"/>
      <c r="AW52" s="645"/>
      <c r="AX52" s="645"/>
      <c r="AY52" s="645"/>
    </row>
    <row r="53" spans="1:51" ht="13.5">
      <c r="A53" s="439"/>
      <c r="B53" s="439"/>
      <c r="C53" s="439"/>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645"/>
      <c r="AC53" s="645"/>
      <c r="AD53" s="645"/>
      <c r="AE53" s="645"/>
      <c r="AF53" s="645"/>
      <c r="AG53" s="645"/>
      <c r="AH53" s="645"/>
      <c r="AI53" s="645"/>
      <c r="AJ53" s="645"/>
      <c r="AK53" s="645"/>
      <c r="AL53" s="645"/>
      <c r="AM53" s="645"/>
      <c r="AN53" s="645"/>
      <c r="AO53" s="645"/>
      <c r="AP53" s="645"/>
      <c r="AQ53" s="645"/>
      <c r="AR53" s="645"/>
      <c r="AS53" s="645"/>
      <c r="AT53" s="645"/>
      <c r="AU53" s="645"/>
      <c r="AV53" s="645"/>
      <c r="AW53" s="645"/>
      <c r="AX53" s="645"/>
      <c r="AY53" s="645"/>
    </row>
    <row r="54" spans="1:51" ht="13.5">
      <c r="A54" s="439"/>
      <c r="B54" s="439"/>
      <c r="C54" s="439"/>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645"/>
      <c r="AC54" s="645"/>
      <c r="AD54" s="645"/>
      <c r="AE54" s="645"/>
      <c r="AF54" s="645"/>
      <c r="AG54" s="645"/>
      <c r="AH54" s="645"/>
      <c r="AI54" s="645"/>
      <c r="AJ54" s="645"/>
      <c r="AK54" s="645"/>
      <c r="AL54" s="645"/>
      <c r="AM54" s="645"/>
      <c r="AN54" s="645"/>
      <c r="AO54" s="645"/>
      <c r="AP54" s="645"/>
      <c r="AQ54" s="645"/>
      <c r="AR54" s="645"/>
      <c r="AS54" s="645"/>
      <c r="AT54" s="645"/>
      <c r="AU54" s="645"/>
      <c r="AV54" s="645"/>
      <c r="AW54" s="645"/>
      <c r="AX54" s="645"/>
      <c r="AY54" s="645"/>
    </row>
    <row r="55" spans="1:51" ht="13.5">
      <c r="A55" s="439"/>
      <c r="B55" s="439"/>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645"/>
      <c r="AC55" s="645"/>
      <c r="AD55" s="645"/>
      <c r="AE55" s="645"/>
      <c r="AF55" s="645"/>
      <c r="AG55" s="645"/>
      <c r="AH55" s="645"/>
      <c r="AI55" s="645"/>
      <c r="AJ55" s="645"/>
      <c r="AK55" s="645"/>
      <c r="AL55" s="645"/>
      <c r="AM55" s="645"/>
      <c r="AN55" s="645"/>
      <c r="AO55" s="645"/>
      <c r="AP55" s="645"/>
      <c r="AQ55" s="645"/>
      <c r="AR55" s="645"/>
      <c r="AS55" s="645"/>
      <c r="AT55" s="645"/>
      <c r="AU55" s="645"/>
      <c r="AV55" s="645"/>
      <c r="AW55" s="645"/>
      <c r="AX55" s="645"/>
      <c r="AY55" s="645"/>
    </row>
    <row r="56" spans="1:51" ht="13.5">
      <c r="A56" s="439"/>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645"/>
      <c r="AC56" s="645"/>
      <c r="AD56" s="645"/>
      <c r="AE56" s="645"/>
      <c r="AF56" s="645"/>
      <c r="AG56" s="645"/>
      <c r="AH56" s="645"/>
      <c r="AI56" s="645"/>
      <c r="AJ56" s="645"/>
      <c r="AK56" s="645"/>
      <c r="AL56" s="645"/>
      <c r="AM56" s="645"/>
      <c r="AN56" s="645"/>
      <c r="AO56" s="645"/>
      <c r="AP56" s="645"/>
      <c r="AQ56" s="645"/>
      <c r="AR56" s="645"/>
      <c r="AS56" s="645"/>
      <c r="AT56" s="645"/>
      <c r="AU56" s="645"/>
      <c r="AV56" s="645"/>
      <c r="AW56" s="645"/>
      <c r="AX56" s="645"/>
      <c r="AY56" s="645"/>
    </row>
    <row r="57" spans="1:51" ht="13.5">
      <c r="A57" s="439"/>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645"/>
      <c r="AC57" s="645"/>
      <c r="AD57" s="645"/>
      <c r="AE57" s="645"/>
      <c r="AF57" s="645"/>
      <c r="AG57" s="645"/>
      <c r="AH57" s="645"/>
      <c r="AI57" s="645"/>
      <c r="AJ57" s="645"/>
      <c r="AK57" s="645"/>
      <c r="AL57" s="645"/>
      <c r="AM57" s="645"/>
      <c r="AN57" s="645"/>
      <c r="AO57" s="645"/>
      <c r="AP57" s="645"/>
      <c r="AQ57" s="645"/>
      <c r="AR57" s="645"/>
      <c r="AS57" s="645"/>
      <c r="AT57" s="645"/>
      <c r="AU57" s="645"/>
      <c r="AV57" s="645"/>
      <c r="AW57" s="645"/>
      <c r="AX57" s="645"/>
      <c r="AY57" s="645"/>
    </row>
    <row r="58" spans="1:51" ht="13.5">
      <c r="A58" s="439"/>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645"/>
      <c r="AC58" s="645"/>
      <c r="AD58" s="645"/>
      <c r="AE58" s="645"/>
      <c r="AF58" s="645"/>
      <c r="AG58" s="645"/>
      <c r="AH58" s="645"/>
      <c r="AI58" s="645"/>
      <c r="AJ58" s="645"/>
      <c r="AK58" s="645"/>
      <c r="AL58" s="645"/>
      <c r="AM58" s="645"/>
      <c r="AN58" s="645"/>
      <c r="AO58" s="645"/>
      <c r="AP58" s="645"/>
      <c r="AQ58" s="645"/>
      <c r="AR58" s="645"/>
      <c r="AS58" s="645"/>
      <c r="AT58" s="645"/>
      <c r="AU58" s="645"/>
      <c r="AV58" s="645"/>
      <c r="AW58" s="645"/>
      <c r="AX58" s="645"/>
      <c r="AY58" s="645"/>
    </row>
    <row r="59" spans="1:51" ht="13.5">
      <c r="A59" s="439"/>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645"/>
      <c r="AC59" s="645"/>
      <c r="AD59" s="645"/>
      <c r="AE59" s="645"/>
      <c r="AF59" s="645"/>
      <c r="AG59" s="645"/>
      <c r="AH59" s="645"/>
      <c r="AI59" s="645"/>
      <c r="AJ59" s="645"/>
      <c r="AK59" s="645"/>
      <c r="AL59" s="645"/>
      <c r="AM59" s="645"/>
      <c r="AN59" s="645"/>
      <c r="AO59" s="645"/>
      <c r="AP59" s="645"/>
      <c r="AQ59" s="645"/>
      <c r="AR59" s="645"/>
      <c r="AS59" s="645"/>
      <c r="AT59" s="645"/>
      <c r="AU59" s="645"/>
      <c r="AV59" s="645"/>
      <c r="AW59" s="645"/>
      <c r="AX59" s="645"/>
      <c r="AY59" s="645"/>
    </row>
    <row r="60" spans="1:51" ht="13.5">
      <c r="A60" s="439"/>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645"/>
      <c r="AC60" s="645"/>
      <c r="AD60" s="645"/>
      <c r="AE60" s="645"/>
      <c r="AF60" s="645"/>
      <c r="AG60" s="645"/>
      <c r="AH60" s="645"/>
      <c r="AI60" s="645"/>
      <c r="AJ60" s="645"/>
      <c r="AK60" s="645"/>
      <c r="AL60" s="645"/>
      <c r="AM60" s="645"/>
      <c r="AN60" s="645"/>
      <c r="AO60" s="645"/>
      <c r="AP60" s="645"/>
      <c r="AQ60" s="645"/>
      <c r="AR60" s="645"/>
      <c r="AS60" s="645"/>
      <c r="AT60" s="645"/>
      <c r="AU60" s="645"/>
      <c r="AV60" s="645"/>
      <c r="AW60" s="645"/>
      <c r="AX60" s="645"/>
      <c r="AY60" s="645"/>
    </row>
    <row r="61" spans="1:51" ht="13.5">
      <c r="A61" s="439"/>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645"/>
      <c r="AC61" s="645"/>
      <c r="AD61" s="645"/>
      <c r="AE61" s="645"/>
      <c r="AF61" s="645"/>
      <c r="AG61" s="645"/>
      <c r="AH61" s="645"/>
      <c r="AI61" s="645"/>
      <c r="AJ61" s="645"/>
      <c r="AK61" s="645"/>
      <c r="AL61" s="645"/>
      <c r="AM61" s="645"/>
      <c r="AN61" s="645"/>
      <c r="AO61" s="645"/>
      <c r="AP61" s="645"/>
      <c r="AQ61" s="645"/>
      <c r="AR61" s="645"/>
      <c r="AS61" s="645"/>
      <c r="AT61" s="645"/>
      <c r="AU61" s="645"/>
      <c r="AV61" s="645"/>
      <c r="AW61" s="645"/>
      <c r="AX61" s="645"/>
      <c r="AY61" s="645"/>
    </row>
    <row r="62" spans="1:51" ht="13.5">
      <c r="A62" s="439"/>
      <c r="B62" s="439"/>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645"/>
      <c r="AC62" s="645"/>
      <c r="AD62" s="645"/>
      <c r="AE62" s="645"/>
      <c r="AF62" s="645"/>
      <c r="AG62" s="645"/>
      <c r="AH62" s="645"/>
      <c r="AI62" s="645"/>
      <c r="AJ62" s="645"/>
      <c r="AK62" s="645"/>
      <c r="AL62" s="645"/>
      <c r="AM62" s="645"/>
      <c r="AN62" s="645"/>
      <c r="AO62" s="645"/>
      <c r="AP62" s="645"/>
      <c r="AQ62" s="645"/>
      <c r="AR62" s="645"/>
      <c r="AS62" s="645"/>
      <c r="AT62" s="645"/>
      <c r="AU62" s="645"/>
      <c r="AV62" s="645"/>
      <c r="AW62" s="645"/>
      <c r="AX62" s="645"/>
      <c r="AY62" s="645"/>
    </row>
    <row r="63" spans="1:51" ht="13.5">
      <c r="A63" s="439"/>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645"/>
      <c r="AC63" s="645"/>
      <c r="AD63" s="645"/>
      <c r="AE63" s="645"/>
      <c r="AF63" s="645"/>
      <c r="AG63" s="645"/>
      <c r="AH63" s="645"/>
      <c r="AI63" s="645"/>
      <c r="AJ63" s="645"/>
      <c r="AK63" s="645"/>
      <c r="AL63" s="645"/>
      <c r="AM63" s="645"/>
      <c r="AN63" s="645"/>
      <c r="AO63" s="645"/>
      <c r="AP63" s="645"/>
      <c r="AQ63" s="645"/>
      <c r="AR63" s="645"/>
      <c r="AS63" s="645"/>
      <c r="AT63" s="645"/>
      <c r="AU63" s="645"/>
      <c r="AV63" s="645"/>
      <c r="AW63" s="645"/>
      <c r="AX63" s="645"/>
      <c r="AY63" s="645"/>
    </row>
  </sheetData>
  <sheetProtection password="CFA6" sheet="1" objects="1" scenarios="1"/>
  <mergeCells count="256">
    <mergeCell ref="X40:Y40"/>
    <mergeCell ref="X39:Y39"/>
    <mergeCell ref="X38:Y38"/>
    <mergeCell ref="X37:Y37"/>
    <mergeCell ref="X31:Y31"/>
    <mergeCell ref="X30:Y30"/>
    <mergeCell ref="X32:Y32"/>
    <mergeCell ref="S38:U38"/>
    <mergeCell ref="S39:U39"/>
    <mergeCell ref="S40:U40"/>
    <mergeCell ref="C37:D37"/>
    <mergeCell ref="C28:D28"/>
    <mergeCell ref="C29:D29"/>
    <mergeCell ref="C30:D30"/>
    <mergeCell ref="C31:D31"/>
    <mergeCell ref="E29:G29"/>
    <mergeCell ref="E30:G30"/>
    <mergeCell ref="E31:G31"/>
    <mergeCell ref="E37:G37"/>
    <mergeCell ref="C32:D32"/>
    <mergeCell ref="C33:D33"/>
    <mergeCell ref="V29:W29"/>
    <mergeCell ref="V30:W30"/>
    <mergeCell ref="V31:W31"/>
    <mergeCell ref="V37:W37"/>
    <mergeCell ref="V36:W36"/>
    <mergeCell ref="I31:K31"/>
    <mergeCell ref="S31:U31"/>
    <mergeCell ref="S37:U37"/>
    <mergeCell ref="V32:W32"/>
    <mergeCell ref="V33:W33"/>
    <mergeCell ref="V34:W34"/>
    <mergeCell ref="V35:W35"/>
    <mergeCell ref="S34:U34"/>
    <mergeCell ref="S33:U33"/>
    <mergeCell ref="S32:U32"/>
    <mergeCell ref="V22:W22"/>
    <mergeCell ref="X22:Y22"/>
    <mergeCell ref="V21:Y21"/>
    <mergeCell ref="V23:W23"/>
    <mergeCell ref="X23:Y23"/>
    <mergeCell ref="X24:Y24"/>
    <mergeCell ref="V24:W24"/>
    <mergeCell ref="S21:U22"/>
    <mergeCell ref="S23:U23"/>
    <mergeCell ref="P23:R23"/>
    <mergeCell ref="C23:D23"/>
    <mergeCell ref="I21:K22"/>
    <mergeCell ref="P21:R22"/>
    <mergeCell ref="O21:O22"/>
    <mergeCell ref="L21:N22"/>
    <mergeCell ref="E21:G21"/>
    <mergeCell ref="E22:G22"/>
    <mergeCell ref="A21:A22"/>
    <mergeCell ref="B21:B22"/>
    <mergeCell ref="H21:H22"/>
    <mergeCell ref="C21:D22"/>
    <mergeCell ref="C25:D25"/>
    <mergeCell ref="C26:D26"/>
    <mergeCell ref="C24:D24"/>
    <mergeCell ref="E23:G23"/>
    <mergeCell ref="E24:G24"/>
    <mergeCell ref="I38:K38"/>
    <mergeCell ref="I33:K33"/>
    <mergeCell ref="I34:K34"/>
    <mergeCell ref="C40:D40"/>
    <mergeCell ref="C35:D35"/>
    <mergeCell ref="C36:D36"/>
    <mergeCell ref="I36:K36"/>
    <mergeCell ref="C39:D39"/>
    <mergeCell ref="AB27:AC27"/>
    <mergeCell ref="AB25:AC25"/>
    <mergeCell ref="AB23:AC23"/>
    <mergeCell ref="AB21:AC21"/>
    <mergeCell ref="C34:D34"/>
    <mergeCell ref="I37:K37"/>
    <mergeCell ref="I29:K29"/>
    <mergeCell ref="I30:K30"/>
    <mergeCell ref="L28:N28"/>
    <mergeCell ref="P26:R26"/>
    <mergeCell ref="N17:Q17"/>
    <mergeCell ref="AB3:AF5"/>
    <mergeCell ref="AB14:AC14"/>
    <mergeCell ref="AB11:AC11"/>
    <mergeCell ref="W4:X4"/>
    <mergeCell ref="N6:Y6"/>
    <mergeCell ref="V27:W27"/>
    <mergeCell ref="V28:W28"/>
    <mergeCell ref="X29:Y29"/>
    <mergeCell ref="L23:N23"/>
    <mergeCell ref="P25:R25"/>
    <mergeCell ref="S27:U27"/>
    <mergeCell ref="S28:U28"/>
    <mergeCell ref="S29:U29"/>
    <mergeCell ref="X26:Y26"/>
    <mergeCell ref="L24:N24"/>
    <mergeCell ref="S30:U30"/>
    <mergeCell ref="L27:N27"/>
    <mergeCell ref="P27:R27"/>
    <mergeCell ref="I25:K25"/>
    <mergeCell ref="S24:U24"/>
    <mergeCell ref="S25:U25"/>
    <mergeCell ref="S26:U26"/>
    <mergeCell ref="P28:R28"/>
    <mergeCell ref="I27:K27"/>
    <mergeCell ref="I28:K28"/>
    <mergeCell ref="P32:R32"/>
    <mergeCell ref="E25:G25"/>
    <mergeCell ref="E26:G26"/>
    <mergeCell ref="E27:G27"/>
    <mergeCell ref="E28:G28"/>
    <mergeCell ref="L26:N26"/>
    <mergeCell ref="L30:N30"/>
    <mergeCell ref="P30:R30"/>
    <mergeCell ref="L25:N25"/>
    <mergeCell ref="I26:K26"/>
    <mergeCell ref="I23:K23"/>
    <mergeCell ref="I24:K24"/>
    <mergeCell ref="L39:N39"/>
    <mergeCell ref="P39:R39"/>
    <mergeCell ref="E39:G39"/>
    <mergeCell ref="E40:G40"/>
    <mergeCell ref="L37:N37"/>
    <mergeCell ref="I39:K39"/>
    <mergeCell ref="I40:K40"/>
    <mergeCell ref="E38:G38"/>
    <mergeCell ref="L38:N38"/>
    <mergeCell ref="P38:R38"/>
    <mergeCell ref="C27:D27"/>
    <mergeCell ref="L32:N32"/>
    <mergeCell ref="I32:K32"/>
    <mergeCell ref="L29:N29"/>
    <mergeCell ref="P29:R29"/>
    <mergeCell ref="I35:K35"/>
    <mergeCell ref="P33:R33"/>
    <mergeCell ref="P34:R34"/>
    <mergeCell ref="P35:R35"/>
    <mergeCell ref="P31:R31"/>
    <mergeCell ref="A43:A46"/>
    <mergeCell ref="P45:V45"/>
    <mergeCell ref="B44:Y44"/>
    <mergeCell ref="L41:N41"/>
    <mergeCell ref="P41:R41"/>
    <mergeCell ref="P37:R37"/>
    <mergeCell ref="V38:W38"/>
    <mergeCell ref="C38:D38"/>
    <mergeCell ref="V39:W39"/>
    <mergeCell ref="V40:W40"/>
    <mergeCell ref="V41:W41"/>
    <mergeCell ref="C42:D42"/>
    <mergeCell ref="V42:W42"/>
    <mergeCell ref="X42:Y42"/>
    <mergeCell ref="X41:Y41"/>
    <mergeCell ref="S41:U41"/>
    <mergeCell ref="S42:U42"/>
    <mergeCell ref="L42:N42"/>
    <mergeCell ref="I41:K41"/>
    <mergeCell ref="I42:K42"/>
    <mergeCell ref="L40:N40"/>
    <mergeCell ref="P40:R40"/>
    <mergeCell ref="P42:R42"/>
    <mergeCell ref="N18:Q18"/>
    <mergeCell ref="N19:Q19"/>
    <mergeCell ref="B20:Y20"/>
    <mergeCell ref="X28:Y28"/>
    <mergeCell ref="X27:Y27"/>
    <mergeCell ref="L31:N31"/>
    <mergeCell ref="B6:B19"/>
    <mergeCell ref="C7:C11"/>
    <mergeCell ref="H6:M6"/>
    <mergeCell ref="C12:C14"/>
    <mergeCell ref="E45:F45"/>
    <mergeCell ref="C45:D45"/>
    <mergeCell ref="M45:O45"/>
    <mergeCell ref="E41:G41"/>
    <mergeCell ref="E42:G42"/>
    <mergeCell ref="C41:D41"/>
    <mergeCell ref="L19:M19"/>
    <mergeCell ref="C3:G3"/>
    <mergeCell ref="H3:M3"/>
    <mergeCell ref="C15:C19"/>
    <mergeCell ref="D15:G15"/>
    <mergeCell ref="H15:I15"/>
    <mergeCell ref="H16:I16"/>
    <mergeCell ref="H17:I17"/>
    <mergeCell ref="H18:I18"/>
    <mergeCell ref="H19:I19"/>
    <mergeCell ref="J19:K19"/>
    <mergeCell ref="L18:M18"/>
    <mergeCell ref="L17:M17"/>
    <mergeCell ref="L16:M16"/>
    <mergeCell ref="J15:K15"/>
    <mergeCell ref="J17:K17"/>
    <mergeCell ref="J18:K18"/>
    <mergeCell ref="J16:K16"/>
    <mergeCell ref="L15:M15"/>
    <mergeCell ref="A1:A5"/>
    <mergeCell ref="C4:G4"/>
    <mergeCell ref="H4:M4"/>
    <mergeCell ref="C5:Y5"/>
    <mergeCell ref="N3:U3"/>
    <mergeCell ref="N4:U4"/>
    <mergeCell ref="B1:Y1"/>
    <mergeCell ref="H2:L2"/>
    <mergeCell ref="M2:S2"/>
    <mergeCell ref="W3:X3"/>
    <mergeCell ref="L36:N36"/>
    <mergeCell ref="L35:N35"/>
    <mergeCell ref="L34:N34"/>
    <mergeCell ref="L33:N33"/>
    <mergeCell ref="X36:Y36"/>
    <mergeCell ref="X35:Y35"/>
    <mergeCell ref="X34:Y34"/>
    <mergeCell ref="X33:Y33"/>
    <mergeCell ref="S36:U36"/>
    <mergeCell ref="S35:U35"/>
    <mergeCell ref="X25:Y25"/>
    <mergeCell ref="N11:R11"/>
    <mergeCell ref="T11:Y11"/>
    <mergeCell ref="R16:U16"/>
    <mergeCell ref="R18:U18"/>
    <mergeCell ref="R19:U19"/>
    <mergeCell ref="P24:R24"/>
    <mergeCell ref="V25:W25"/>
    <mergeCell ref="V19:Y19"/>
    <mergeCell ref="V15:Y15"/>
    <mergeCell ref="V26:W26"/>
    <mergeCell ref="P36:R36"/>
    <mergeCell ref="H9:M9"/>
    <mergeCell ref="H10:M10"/>
    <mergeCell ref="AB7:AC7"/>
    <mergeCell ref="N9:Y9"/>
    <mergeCell ref="H11:I11"/>
    <mergeCell ref="K11:M11"/>
    <mergeCell ref="H7:M7"/>
    <mergeCell ref="H8:M8"/>
    <mergeCell ref="H13:M13"/>
    <mergeCell ref="H14:M14"/>
    <mergeCell ref="N10:Y10"/>
    <mergeCell ref="R17:U17"/>
    <mergeCell ref="C6:G6"/>
    <mergeCell ref="N12:S12"/>
    <mergeCell ref="N13:S13"/>
    <mergeCell ref="N14:S14"/>
    <mergeCell ref="T12:Y12"/>
    <mergeCell ref="H12:M12"/>
    <mergeCell ref="V18:Y18"/>
    <mergeCell ref="N7:Y7"/>
    <mergeCell ref="N8:Y8"/>
    <mergeCell ref="T14:Y14"/>
    <mergeCell ref="R15:U15"/>
    <mergeCell ref="T13:Y13"/>
    <mergeCell ref="V16:Y16"/>
    <mergeCell ref="V17:Y17"/>
    <mergeCell ref="N15:Q15"/>
    <mergeCell ref="N16:Q16"/>
  </mergeCells>
  <dataValidations count="4">
    <dataValidation type="list" allowBlank="1" showInputMessage="1" showErrorMessage="1" error="リストから入力してください!" sqref="H23:H42">
      <formula1>$AD$27:$AG$27</formula1>
    </dataValidation>
    <dataValidation type="list" allowBlank="1" showInputMessage="1" showErrorMessage="1" sqref="C4:G4">
      <formula1>$AD$11:$AF$11</formula1>
    </dataValidation>
    <dataValidation type="list" allowBlank="1" showInputMessage="1" showErrorMessage="1" sqref="W4:X4">
      <formula1>$AD$7:$AM$7</formula1>
    </dataValidation>
    <dataValidation type="list" allowBlank="1" showInputMessage="1" showErrorMessage="1" sqref="C23:D42">
      <formula1>$AD$25:$AI$25</formula1>
    </dataValidation>
  </dataValidations>
  <hyperlinks>
    <hyperlink ref="A1" location="目次!A1" display="トップページに戻る"/>
    <hyperlink ref="A43" location="目次!A1" display="トップページに戻る"/>
    <hyperlink ref="A43:A46" location="'チーム情報変更届＆追加・移籍・抹消届'!A1" display="上に戻る"/>
    <hyperlink ref="A1:A5" location="トップページ!A22" display="トップページに戻る"/>
  </hyperlinks>
  <printOptions horizontalCentered="1" verticalCentered="1"/>
  <pageMargins left="0.3937007874015748" right="0.3937007874015748" top="0.7874015748031497" bottom="0.3937007874015748" header="0.3937007874015748" footer="0.35433070866141736"/>
  <pageSetup fitToHeight="1" fitToWidth="1" horizontalDpi="300" verticalDpi="300" orientation="portrait" paperSize="9" scale="57"/>
  <headerFooter alignWithMargins="0">
    <oddHeader>&amp;L（様式　４）&amp;C&amp;G&amp;R&amp;"HGｺﾞｼｯｸM,ﾒﾃﾞｨｳﾑ"【&amp;A】</oddHeader>
  </headerFooter>
  <legacyDrawing r:id="rId1"/>
  <legacyDrawingHF r:id="rId2"/>
</worksheet>
</file>

<file path=xl/worksheets/sheet7.xml><?xml version="1.0" encoding="utf-8"?>
<worksheet xmlns="http://schemas.openxmlformats.org/spreadsheetml/2006/main" xmlns:r="http://schemas.openxmlformats.org/officeDocument/2006/relationships">
  <sheetPr codeName="Sheet19">
    <tabColor theme="6" tint="-0.4999699890613556"/>
    <pageSetUpPr fitToPage="1"/>
  </sheetPr>
  <dimension ref="A1:AX28"/>
  <sheetViews>
    <sheetView showGridLines="0" showZeros="0" showOutlineSymbols="0" zoomScalePageLayoutView="0" workbookViewId="0" topLeftCell="E1">
      <selection activeCell="W3" sqref="W3"/>
    </sheetView>
  </sheetViews>
  <sheetFormatPr defaultColWidth="9.00390625" defaultRowHeight="13.5"/>
  <cols>
    <col min="1" max="1" width="8.875" style="1" customWidth="1"/>
    <col min="2" max="4" width="8.625" style="1" customWidth="1"/>
    <col min="5" max="5" width="1.625" style="1" customWidth="1"/>
    <col min="6" max="7" width="8.625" style="3" customWidth="1"/>
    <col min="8" max="8" width="8.625" style="1" customWidth="1"/>
    <col min="9" max="9" width="1.625" style="1" customWidth="1"/>
    <col min="10" max="10" width="8.625" style="1" customWidth="1"/>
    <col min="11" max="12" width="8.625" style="2" customWidth="1"/>
    <col min="13" max="13" width="6.625" style="2" customWidth="1"/>
    <col min="14" max="15" width="8.625" style="5" customWidth="1"/>
    <col min="16" max="16" width="8.625" style="1" customWidth="1"/>
    <col min="17" max="17" width="1.625" style="1" customWidth="1"/>
    <col min="18" max="20" width="8.625" style="1" customWidth="1"/>
    <col min="21" max="23" width="10.625" style="1" customWidth="1"/>
    <col min="24" max="43" width="8.625" style="1" customWidth="1"/>
    <col min="44" max="16384" width="9.00390625" style="1" customWidth="1"/>
  </cols>
  <sheetData>
    <row r="1" spans="1:45" ht="39.75" customHeight="1">
      <c r="A1" s="1480" t="s">
        <v>135</v>
      </c>
      <c r="B1" s="1058" t="str">
        <f>トップページ!$B$15</f>
        <v>   </v>
      </c>
      <c r="C1" s="1058"/>
      <c r="D1" s="1058"/>
      <c r="E1" s="1058"/>
      <c r="F1" s="1058"/>
      <c r="G1" s="1058"/>
      <c r="H1" s="1058"/>
      <c r="I1" s="1058"/>
      <c r="J1" s="1058"/>
      <c r="K1" s="1058"/>
      <c r="L1" s="1058"/>
      <c r="M1" s="1058"/>
      <c r="N1" s="1058"/>
      <c r="O1" s="1058"/>
      <c r="P1" s="1058"/>
      <c r="Q1" s="1058"/>
      <c r="R1" s="1058"/>
      <c r="S1" s="1058"/>
      <c r="T1" s="1058"/>
      <c r="U1" s="1058"/>
      <c r="V1" s="1058"/>
      <c r="W1" s="1058"/>
      <c r="X1" s="553"/>
      <c r="Y1" s="553"/>
      <c r="Z1" s="553"/>
      <c r="AA1" s="553"/>
      <c r="AB1" s="704">
        <f>トップページ!$A$15</f>
        <v>0</v>
      </c>
      <c r="AC1" s="553"/>
      <c r="AD1" s="553"/>
      <c r="AE1" s="553"/>
      <c r="AF1" s="553"/>
      <c r="AG1" s="553"/>
      <c r="AH1" s="452"/>
      <c r="AI1" s="452"/>
      <c r="AJ1" s="452"/>
      <c r="AK1" s="348"/>
      <c r="AL1" s="348"/>
      <c r="AM1" s="348"/>
      <c r="AN1" s="348"/>
      <c r="AO1" s="348"/>
      <c r="AP1" s="348"/>
      <c r="AQ1" s="348"/>
      <c r="AR1" s="348"/>
      <c r="AS1" s="348"/>
    </row>
    <row r="2" spans="1:45" ht="39.75" customHeight="1">
      <c r="A2" s="1480"/>
      <c r="B2" s="508"/>
      <c r="C2" s="508"/>
      <c r="D2" s="508"/>
      <c r="E2" s="508"/>
      <c r="F2" s="1482" t="e">
        <f>トップページ!$B$17</f>
        <v>#N/A</v>
      </c>
      <c r="G2" s="1482"/>
      <c r="H2" s="1482"/>
      <c r="I2" s="1482"/>
      <c r="J2" s="1482"/>
      <c r="K2" s="1482"/>
      <c r="L2" s="1483" t="e">
        <f>トップページ!$E$17</f>
        <v>#N/A</v>
      </c>
      <c r="M2" s="1483"/>
      <c r="N2" s="1483"/>
      <c r="O2" s="1483"/>
      <c r="P2" s="1483"/>
      <c r="Q2" s="1483"/>
      <c r="R2" s="1485" t="s">
        <v>968</v>
      </c>
      <c r="S2" s="1485"/>
      <c r="T2" s="1485"/>
      <c r="U2" s="1485"/>
      <c r="V2" s="1485"/>
      <c r="W2" s="1485"/>
      <c r="X2" s="553"/>
      <c r="Y2" s="553"/>
      <c r="Z2" s="553"/>
      <c r="AA2" s="553"/>
      <c r="AB2" s="553"/>
      <c r="AC2" s="553"/>
      <c r="AD2" s="553"/>
      <c r="AE2" s="553"/>
      <c r="AF2" s="553"/>
      <c r="AG2" s="553"/>
      <c r="AH2" s="452"/>
      <c r="AI2" s="452"/>
      <c r="AJ2" s="452"/>
      <c r="AK2" s="348"/>
      <c r="AL2" s="348"/>
      <c r="AM2" s="348"/>
      <c r="AN2" s="348"/>
      <c r="AO2" s="348"/>
      <c r="AP2" s="348"/>
      <c r="AQ2" s="348"/>
      <c r="AR2" s="348"/>
      <c r="AS2" s="348"/>
    </row>
    <row r="3" spans="1:45" ht="19.5" customHeight="1">
      <c r="A3" s="1480"/>
      <c r="C3" s="454"/>
      <c r="D3" s="454"/>
      <c r="E3" s="454"/>
      <c r="F3" s="454"/>
      <c r="G3" s="454"/>
      <c r="H3" s="454"/>
      <c r="I3" s="454"/>
      <c r="J3" s="454"/>
      <c r="K3" s="454"/>
      <c r="L3" s="454"/>
      <c r="M3" s="454"/>
      <c r="N3" s="454"/>
      <c r="O3" s="454"/>
      <c r="P3" s="454"/>
      <c r="Q3" s="454"/>
      <c r="R3" s="454"/>
      <c r="S3" s="454"/>
      <c r="T3" s="454"/>
      <c r="U3" s="454"/>
      <c r="V3" s="454"/>
      <c r="W3" s="454"/>
      <c r="X3" s="554"/>
      <c r="Y3" s="554"/>
      <c r="Z3" s="554"/>
      <c r="AA3" s="554"/>
      <c r="AB3" s="554"/>
      <c r="AC3" s="554"/>
      <c r="AD3" s="554"/>
      <c r="AE3" s="554"/>
      <c r="AF3" s="554"/>
      <c r="AG3" s="554"/>
      <c r="AH3" s="453"/>
      <c r="AI3" s="453"/>
      <c r="AJ3" s="453"/>
      <c r="AK3" s="454"/>
      <c r="AL3" s="454"/>
      <c r="AM3" s="454"/>
      <c r="AN3" s="454"/>
      <c r="AO3" s="454"/>
      <c r="AP3" s="454"/>
      <c r="AQ3" s="454"/>
      <c r="AR3" s="454"/>
      <c r="AS3" s="454"/>
    </row>
    <row r="4" spans="1:45" ht="39.75" customHeight="1">
      <c r="A4" s="1480"/>
      <c r="B4" s="1479" t="s">
        <v>862</v>
      </c>
      <c r="C4" s="1479"/>
      <c r="D4" s="1479"/>
      <c r="E4" s="525"/>
      <c r="F4" s="1495"/>
      <c r="G4" s="1496"/>
      <c r="H4" s="1496"/>
      <c r="I4" s="1496"/>
      <c r="J4" s="1496"/>
      <c r="K4" s="1496"/>
      <c r="L4" s="1497"/>
      <c r="M4" s="566"/>
      <c r="N4" s="1479" t="s">
        <v>966</v>
      </c>
      <c r="O4" s="1479"/>
      <c r="P4" s="1479"/>
      <c r="Q4" s="525"/>
      <c r="R4" s="1488">
        <f>トップページ!$S$9</f>
        <v>0</v>
      </c>
      <c r="S4" s="1489"/>
      <c r="T4" s="1489"/>
      <c r="U4" s="1489"/>
      <c r="V4" s="1489"/>
      <c r="W4" s="1490"/>
      <c r="X4" s="555"/>
      <c r="Y4" s="555"/>
      <c r="Z4" s="555"/>
      <c r="AA4" s="555"/>
      <c r="AB4" s="555"/>
      <c r="AC4" s="555"/>
      <c r="AD4" s="555"/>
      <c r="AE4" s="555"/>
      <c r="AF4" s="555"/>
      <c r="AG4" s="555"/>
      <c r="AH4" s="455"/>
      <c r="AI4" s="455"/>
      <c r="AJ4" s="455"/>
      <c r="AK4" s="4"/>
      <c r="AL4" s="4"/>
      <c r="AM4" s="4"/>
      <c r="AN4" s="4"/>
      <c r="AO4" s="4"/>
      <c r="AP4" s="4"/>
      <c r="AQ4" s="4"/>
      <c r="AR4" s="4"/>
      <c r="AS4" s="4"/>
    </row>
    <row r="5" spans="1:45" ht="39.75" customHeight="1">
      <c r="A5" s="1480"/>
      <c r="B5" s="1455" t="s">
        <v>1129</v>
      </c>
      <c r="C5" s="1455"/>
      <c r="D5" s="1455"/>
      <c r="E5" s="1455"/>
      <c r="F5" s="1455"/>
      <c r="G5" s="1455"/>
      <c r="H5" s="1455"/>
      <c r="I5" s="1455"/>
      <c r="J5" s="1455"/>
      <c r="K5" s="1455"/>
      <c r="L5" s="1455"/>
      <c r="M5" s="1455"/>
      <c r="N5" s="1455"/>
      <c r="O5" s="1455"/>
      <c r="P5" s="1455"/>
      <c r="Q5" s="1455"/>
      <c r="R5" s="1455"/>
      <c r="S5" s="1455"/>
      <c r="T5" s="1455"/>
      <c r="U5" s="1455"/>
      <c r="V5" s="1455"/>
      <c r="W5" s="1455"/>
      <c r="X5" s="555"/>
      <c r="Y5" s="555"/>
      <c r="Z5" s="555"/>
      <c r="AA5" s="555"/>
      <c r="AB5" s="555"/>
      <c r="AC5" s="555"/>
      <c r="AD5" s="555"/>
      <c r="AE5" s="555"/>
      <c r="AF5" s="555"/>
      <c r="AG5" s="555"/>
      <c r="AH5" s="455"/>
      <c r="AI5" s="455"/>
      <c r="AJ5" s="455"/>
      <c r="AK5" s="4"/>
      <c r="AL5" s="4"/>
      <c r="AM5" s="4"/>
      <c r="AN5" s="4"/>
      <c r="AO5" s="4"/>
      <c r="AP5" s="4"/>
      <c r="AQ5" s="4"/>
      <c r="AR5" s="4"/>
      <c r="AS5" s="4"/>
    </row>
    <row r="6" spans="1:45" ht="19.5" customHeight="1" thickBot="1">
      <c r="A6" s="1480"/>
      <c r="B6" s="525"/>
      <c r="C6" s="525"/>
      <c r="D6" s="525"/>
      <c r="E6" s="525"/>
      <c r="F6" s="526"/>
      <c r="G6" s="526"/>
      <c r="H6" s="526"/>
      <c r="I6" s="526"/>
      <c r="J6" s="526"/>
      <c r="K6" s="526"/>
      <c r="L6" s="526"/>
      <c r="M6" s="524"/>
      <c r="N6" s="524"/>
      <c r="O6" s="524"/>
      <c r="P6" s="524"/>
      <c r="Q6" s="524"/>
      <c r="R6" s="524"/>
      <c r="S6" s="524"/>
      <c r="T6" s="524"/>
      <c r="U6" s="524"/>
      <c r="V6" s="524"/>
      <c r="W6" s="524"/>
      <c r="X6" s="555"/>
      <c r="Y6" s="555"/>
      <c r="Z6" s="555"/>
      <c r="AA6" s="555"/>
      <c r="AB6" s="555"/>
      <c r="AC6" s="555"/>
      <c r="AD6" s="555"/>
      <c r="AE6" s="555"/>
      <c r="AF6" s="555"/>
      <c r="AG6" s="555"/>
      <c r="AH6" s="455"/>
      <c r="AI6" s="455"/>
      <c r="AJ6" s="455"/>
      <c r="AK6" s="4"/>
      <c r="AL6" s="4"/>
      <c r="AM6" s="4"/>
      <c r="AN6" s="4"/>
      <c r="AO6" s="4"/>
      <c r="AP6" s="4"/>
      <c r="AQ6" s="4"/>
      <c r="AR6" s="4"/>
      <c r="AS6" s="4"/>
    </row>
    <row r="7" spans="1:41" ht="30" customHeight="1">
      <c r="A7" s="1480"/>
      <c r="B7" s="1445" t="s">
        <v>1117</v>
      </c>
      <c r="C7" s="1446"/>
      <c r="D7" s="1447"/>
      <c r="E7" s="563"/>
      <c r="F7" s="1475" t="s">
        <v>1118</v>
      </c>
      <c r="G7" s="1476"/>
      <c r="H7" s="1477"/>
      <c r="I7" s="1477"/>
      <c r="J7" s="1477"/>
      <c r="K7" s="1477"/>
      <c r="L7" s="1477"/>
      <c r="M7" s="1477"/>
      <c r="N7" s="1477"/>
      <c r="O7" s="1477"/>
      <c r="P7" s="1477"/>
      <c r="Q7" s="1477"/>
      <c r="R7" s="1477"/>
      <c r="S7" s="1477"/>
      <c r="T7" s="1477"/>
      <c r="U7" s="1477"/>
      <c r="V7" s="1477"/>
      <c r="W7" s="1478"/>
      <c r="X7" s="556"/>
      <c r="Y7" s="556"/>
      <c r="Z7" s="556"/>
      <c r="AA7" s="556"/>
      <c r="AB7" s="556"/>
      <c r="AC7" s="556"/>
      <c r="AD7" s="556"/>
      <c r="AE7" s="556"/>
      <c r="AF7" s="556"/>
      <c r="AG7" s="556"/>
      <c r="AH7" s="448"/>
      <c r="AI7" s="448"/>
      <c r="AJ7" s="448"/>
      <c r="AK7" s="1473" t="s">
        <v>109</v>
      </c>
      <c r="AL7" s="1473"/>
      <c r="AM7" s="1473"/>
      <c r="AN7" s="1473"/>
      <c r="AO7" s="1473"/>
    </row>
    <row r="8" spans="1:41" ht="30" customHeight="1">
      <c r="A8" s="1481"/>
      <c r="B8" s="1465" t="s">
        <v>55</v>
      </c>
      <c r="C8" s="1492" t="s">
        <v>61</v>
      </c>
      <c r="D8" s="1493"/>
      <c r="E8" s="564"/>
      <c r="F8" s="1494" t="s">
        <v>55</v>
      </c>
      <c r="G8" s="1484" t="s">
        <v>953</v>
      </c>
      <c r="H8" s="1448" t="s">
        <v>124</v>
      </c>
      <c r="I8" s="1448"/>
      <c r="J8" s="1448"/>
      <c r="K8" s="1448" t="s">
        <v>79</v>
      </c>
      <c r="L8" s="1448"/>
      <c r="M8" s="1474" t="s">
        <v>58</v>
      </c>
      <c r="N8" s="1448" t="s">
        <v>65</v>
      </c>
      <c r="O8" s="1448"/>
      <c r="P8" s="1448" t="s">
        <v>63</v>
      </c>
      <c r="Q8" s="1448"/>
      <c r="R8" s="1448"/>
      <c r="S8" s="520" t="s">
        <v>56</v>
      </c>
      <c r="T8" s="520" t="s">
        <v>57</v>
      </c>
      <c r="U8" s="1491" t="s">
        <v>89</v>
      </c>
      <c r="V8" s="1486" t="s">
        <v>951</v>
      </c>
      <c r="W8" s="1487"/>
      <c r="X8" s="448"/>
      <c r="Y8" s="448"/>
      <c r="Z8" s="448"/>
      <c r="AA8" s="557"/>
      <c r="AB8" s="558"/>
      <c r="AC8" s="558"/>
      <c r="AD8" s="558"/>
      <c r="AE8" s="558"/>
      <c r="AF8" s="558"/>
      <c r="AG8" s="558"/>
      <c r="AH8" s="448"/>
      <c r="AI8" s="448"/>
      <c r="AJ8" s="448"/>
      <c r="AK8" s="1473"/>
      <c r="AL8" s="1473"/>
      <c r="AM8" s="1473"/>
      <c r="AN8" s="1473"/>
      <c r="AO8" s="1473"/>
    </row>
    <row r="9" spans="1:41" ht="30" customHeight="1">
      <c r="A9" s="512" t="s">
        <v>105</v>
      </c>
      <c r="B9" s="1465"/>
      <c r="C9" s="1492"/>
      <c r="D9" s="1493"/>
      <c r="E9" s="564"/>
      <c r="F9" s="1494"/>
      <c r="G9" s="1484"/>
      <c r="H9" s="1448"/>
      <c r="I9" s="1448"/>
      <c r="J9" s="1448"/>
      <c r="K9" s="1448"/>
      <c r="L9" s="1448"/>
      <c r="M9" s="1474"/>
      <c r="N9" s="1448"/>
      <c r="O9" s="1448"/>
      <c r="P9" s="1448"/>
      <c r="Q9" s="1448"/>
      <c r="R9" s="1448"/>
      <c r="S9" s="521" t="s">
        <v>954</v>
      </c>
      <c r="T9" s="521" t="s">
        <v>955</v>
      </c>
      <c r="U9" s="1491"/>
      <c r="V9" s="522" t="s">
        <v>956</v>
      </c>
      <c r="W9" s="523" t="s">
        <v>957</v>
      </c>
      <c r="X9" s="448"/>
      <c r="Y9" s="448"/>
      <c r="Z9" s="448"/>
      <c r="AA9" s="557"/>
      <c r="AB9" s="558"/>
      <c r="AC9" s="558"/>
      <c r="AD9" s="558"/>
      <c r="AE9" s="558"/>
      <c r="AF9" s="558"/>
      <c r="AG9" s="558"/>
      <c r="AH9" s="448"/>
      <c r="AI9" s="448"/>
      <c r="AJ9" s="448"/>
      <c r="AK9" s="1473"/>
      <c r="AL9" s="1473"/>
      <c r="AM9" s="1473"/>
      <c r="AN9" s="1473"/>
      <c r="AO9" s="1473"/>
    </row>
    <row r="10" spans="1:41" ht="39.75" customHeight="1">
      <c r="A10" s="513"/>
      <c r="B10" s="514"/>
      <c r="C10" s="1449"/>
      <c r="D10" s="1450"/>
      <c r="E10" s="565"/>
      <c r="F10" s="516"/>
      <c r="G10" s="705"/>
      <c r="H10" s="1451">
        <f>IF(A10&lt;&gt;0,VLOOKUP($A10,'選手データ'!$C$2:$V$102,4,FALSE),"")</f>
      </c>
      <c r="I10" s="1451"/>
      <c r="J10" s="1451"/>
      <c r="K10" s="1451">
        <f>IF(A10&lt;&gt;0,VLOOKUP($A10,'選手データ'!$C$2:$V$102,5,FALSE),"")</f>
      </c>
      <c r="L10" s="1451"/>
      <c r="M10" s="545">
        <f>IF(A10&lt;&gt;0,VLOOKUP($A10,'選手データ'!$C$2:$V$102,3,FALSE),"")</f>
      </c>
      <c r="N10" s="1435">
        <f>IF($A10&lt;&gt;0,VLOOKUP($A10,'選手データ'!$C$2:$V$102,9,FALSE),"")</f>
      </c>
      <c r="O10" s="1435"/>
      <c r="P10" s="1436">
        <f>IF($A10&lt;&gt;0,VLOOKUP($A10,'選手データ'!$C$2:$V$102,2,FALSE),"")</f>
      </c>
      <c r="Q10" s="1436"/>
      <c r="R10" s="1436"/>
      <c r="S10" s="545">
        <f>IF($A10&lt;&gt;0,VLOOKUP($A10,'選手データ'!$C$2:$V$102,10,FALSE),"")</f>
      </c>
      <c r="T10" s="545">
        <f>IF($A10&lt;&gt;0,VLOOKUP($A10,'選手データ'!$C$2:$V$102,11,FALSE),"")</f>
      </c>
      <c r="U10" s="478">
        <f>IF($A10&lt;&gt;0,VLOOKUP($A10,'選手データ'!$C$2:$V$102,6,FALSE),"")</f>
      </c>
      <c r="V10" s="478">
        <f>IF($A10&lt;&gt;0,VLOOKUP($A10,'選手データ'!$C$2:$V$102,7,FALSE),"")</f>
      </c>
      <c r="W10" s="517">
        <f>IF($A10&lt;&gt;0,VLOOKUP($A10,'選手データ'!$C$2:$V$102,8,FALSE),"")</f>
      </c>
      <c r="X10" s="448"/>
      <c r="Y10" s="448"/>
      <c r="Z10" s="448"/>
      <c r="AA10" s="557"/>
      <c r="AB10" s="559"/>
      <c r="AC10" s="559"/>
      <c r="AD10" s="559"/>
      <c r="AE10" s="559"/>
      <c r="AF10" s="559"/>
      <c r="AG10" s="559"/>
      <c r="AH10" s="448"/>
      <c r="AI10" s="448"/>
      <c r="AJ10" s="448"/>
      <c r="AK10" s="18"/>
      <c r="AL10" s="18" t="s">
        <v>110</v>
      </c>
      <c r="AM10" s="18" t="s">
        <v>111</v>
      </c>
      <c r="AN10" s="18" t="s">
        <v>112</v>
      </c>
      <c r="AO10" s="18" t="s">
        <v>113</v>
      </c>
    </row>
    <row r="11" spans="1:36" ht="39.75" customHeight="1">
      <c r="A11" s="513"/>
      <c r="B11" s="514"/>
      <c r="C11" s="1449"/>
      <c r="D11" s="1450"/>
      <c r="E11" s="565"/>
      <c r="F11" s="516"/>
      <c r="G11" s="705"/>
      <c r="H11" s="1451">
        <f>IF(A11&lt;&gt;0,VLOOKUP($A11,'選手データ'!$C$2:$V$102,4,FALSE),"")</f>
      </c>
      <c r="I11" s="1451"/>
      <c r="J11" s="1451"/>
      <c r="K11" s="1451">
        <f>IF(A11&lt;&gt;0,VLOOKUP($A11,'選手データ'!$C$2:$V$102,5,FALSE),"")</f>
      </c>
      <c r="L11" s="1451"/>
      <c r="M11" s="545">
        <f>IF(A11&lt;&gt;0,VLOOKUP($A11,'選手データ'!$C$2:$V$102,3,FALSE),"")</f>
      </c>
      <c r="N11" s="1435">
        <f>IF($A11&lt;&gt;0,VLOOKUP($A11,'選手データ'!$C$2:$V$102,9,FALSE),"")</f>
      </c>
      <c r="O11" s="1435"/>
      <c r="P11" s="1436">
        <f>IF($A11&lt;&gt;0,VLOOKUP($A11,'選手データ'!$C$2:$V$102,2,FALSE),"")</f>
      </c>
      <c r="Q11" s="1436"/>
      <c r="R11" s="1436"/>
      <c r="S11" s="545">
        <f>IF($A11&lt;&gt;0,VLOOKUP($A11,'選手データ'!$C$2:$V$102,10,FALSE),"")</f>
      </c>
      <c r="T11" s="545">
        <f>IF($A11&lt;&gt;0,VLOOKUP($A11,'選手データ'!$C$2:$V$102,11,FALSE),"")</f>
      </c>
      <c r="U11" s="478">
        <f>IF($A11&lt;&gt;0,VLOOKUP($A11,'選手データ'!$C$2:$V$102,6,FALSE),"")</f>
      </c>
      <c r="V11" s="478">
        <f>IF($A11&lt;&gt;0,VLOOKUP($A11,'選手データ'!$C$2:$V$102,7,FALSE),"")</f>
      </c>
      <c r="W11" s="517">
        <f>IF($A11&lt;&gt;0,VLOOKUP($A11,'選手データ'!$C$2:$V$102,8,FALSE),"")</f>
      </c>
      <c r="X11" s="448"/>
      <c r="Y11" s="448"/>
      <c r="Z11" s="448"/>
      <c r="AA11" s="557"/>
      <c r="AB11" s="559"/>
      <c r="AC11" s="559"/>
      <c r="AD11" s="559"/>
      <c r="AE11" s="559"/>
      <c r="AF11" s="559"/>
      <c r="AG11" s="559"/>
      <c r="AH11" s="448"/>
      <c r="AI11" s="448"/>
      <c r="AJ11" s="448"/>
    </row>
    <row r="12" spans="1:36" ht="39.75" customHeight="1">
      <c r="A12" s="513"/>
      <c r="B12" s="514"/>
      <c r="C12" s="1449"/>
      <c r="D12" s="1450"/>
      <c r="E12" s="565"/>
      <c r="F12" s="516"/>
      <c r="G12" s="705"/>
      <c r="H12" s="1451">
        <f>IF(A12&lt;&gt;0,VLOOKUP($A12,'選手データ'!$C$2:$V$102,4,FALSE),"")</f>
      </c>
      <c r="I12" s="1451"/>
      <c r="J12" s="1451"/>
      <c r="K12" s="1451">
        <f>IF(A12&lt;&gt;0,VLOOKUP($A12,'選手データ'!$C$2:$V$102,5,FALSE),"")</f>
      </c>
      <c r="L12" s="1451"/>
      <c r="M12" s="545">
        <f>IF(A12&lt;&gt;0,VLOOKUP($A12,'選手データ'!$C$2:$V$102,3,FALSE),"")</f>
      </c>
      <c r="N12" s="1435">
        <f>IF($A12&lt;&gt;0,VLOOKUP($A12,'選手データ'!$C$2:$V$102,9,FALSE),"")</f>
      </c>
      <c r="O12" s="1435"/>
      <c r="P12" s="1436">
        <f>IF($A12&lt;&gt;0,VLOOKUP($A12,'選手データ'!$C$2:$V$102,2,FALSE),"")</f>
      </c>
      <c r="Q12" s="1436"/>
      <c r="R12" s="1436"/>
      <c r="S12" s="545">
        <f>IF($A12&lt;&gt;0,VLOOKUP($A12,'選手データ'!$C$2:$V$102,10,FALSE),"")</f>
      </c>
      <c r="T12" s="545">
        <f>IF($A12&lt;&gt;0,VLOOKUP($A12,'選手データ'!$C$2:$V$102,11,FALSE),"")</f>
      </c>
      <c r="U12" s="478">
        <f>IF($A12&lt;&gt;0,VLOOKUP($A12,'選手データ'!$C$2:$V$102,6,FALSE),"")</f>
      </c>
      <c r="V12" s="478">
        <f>IF($A12&lt;&gt;0,VLOOKUP($A12,'選手データ'!$C$2:$V$102,7,FALSE),"")</f>
      </c>
      <c r="W12" s="517">
        <f>IF($A12&lt;&gt;0,VLOOKUP($A12,'選手データ'!$C$2:$V$102,8,FALSE),"")</f>
      </c>
      <c r="X12" s="448"/>
      <c r="Y12" s="448"/>
      <c r="Z12" s="448"/>
      <c r="AA12" s="557"/>
      <c r="AB12" s="559"/>
      <c r="AC12" s="559"/>
      <c r="AD12" s="559"/>
      <c r="AE12" s="559"/>
      <c r="AF12" s="559"/>
      <c r="AG12" s="559"/>
      <c r="AH12" s="448"/>
      <c r="AI12" s="448"/>
      <c r="AJ12" s="448"/>
    </row>
    <row r="13" spans="1:36" ht="39.75" customHeight="1">
      <c r="A13" s="513"/>
      <c r="B13" s="514"/>
      <c r="C13" s="1449"/>
      <c r="D13" s="1450"/>
      <c r="E13" s="565"/>
      <c r="F13" s="516"/>
      <c r="G13" s="705"/>
      <c r="H13" s="1451">
        <f>IF(A13&lt;&gt;0,VLOOKUP($A13,'選手データ'!$C$2:$V$102,4,FALSE),"")</f>
      </c>
      <c r="I13" s="1451"/>
      <c r="J13" s="1451"/>
      <c r="K13" s="1451">
        <f>IF(A13&lt;&gt;0,VLOOKUP($A13,'選手データ'!$C$2:$V$102,5,FALSE),"")</f>
      </c>
      <c r="L13" s="1451"/>
      <c r="M13" s="545">
        <f>IF(A13&lt;&gt;0,VLOOKUP($A13,'選手データ'!$C$2:$V$102,3,FALSE),"")</f>
      </c>
      <c r="N13" s="1435">
        <f>IF($A13&lt;&gt;0,VLOOKUP($A13,'選手データ'!$C$2:$V$102,9,FALSE),"")</f>
      </c>
      <c r="O13" s="1435"/>
      <c r="P13" s="1436">
        <f>IF($A13&lt;&gt;0,VLOOKUP($A13,'選手データ'!$C$2:$V$102,2,FALSE),"")</f>
      </c>
      <c r="Q13" s="1436"/>
      <c r="R13" s="1436"/>
      <c r="S13" s="545">
        <f>IF($A13&lt;&gt;0,VLOOKUP($A13,'選手データ'!$C$2:$V$102,10,FALSE),"")</f>
      </c>
      <c r="T13" s="545">
        <f>IF($A13&lt;&gt;0,VLOOKUP($A13,'選手データ'!$C$2:$V$102,11,FALSE),"")</f>
      </c>
      <c r="U13" s="478">
        <f>IF($A13&lt;&gt;0,VLOOKUP($A13,'選手データ'!$C$2:$V$102,6,FALSE),"")</f>
      </c>
      <c r="V13" s="478">
        <f>IF($A13&lt;&gt;0,VLOOKUP($A13,'選手データ'!$C$2:$V$102,7,FALSE),"")</f>
      </c>
      <c r="W13" s="517">
        <f>IF($A13&lt;&gt;0,VLOOKUP($A13,'選手データ'!$C$2:$V$102,8,FALSE),"")</f>
      </c>
      <c r="X13" s="448"/>
      <c r="Y13" s="448"/>
      <c r="Z13" s="448"/>
      <c r="AA13" s="557"/>
      <c r="AB13" s="559"/>
      <c r="AC13" s="559"/>
      <c r="AD13" s="559"/>
      <c r="AE13" s="559"/>
      <c r="AF13" s="559"/>
      <c r="AG13" s="559"/>
      <c r="AH13" s="448"/>
      <c r="AI13" s="448"/>
      <c r="AJ13" s="448"/>
    </row>
    <row r="14" spans="1:36" ht="39.75" customHeight="1" thickBot="1">
      <c r="A14" s="513"/>
      <c r="B14" s="515"/>
      <c r="C14" s="1467"/>
      <c r="D14" s="1468"/>
      <c r="E14" s="565"/>
      <c r="F14" s="518"/>
      <c r="G14" s="706"/>
      <c r="H14" s="1456">
        <f>IF(A14&lt;&gt;0,VLOOKUP($A14,'選手データ'!$C$2:$V$102,4,FALSE),"")</f>
      </c>
      <c r="I14" s="1456"/>
      <c r="J14" s="1456"/>
      <c r="K14" s="1456">
        <f>IF(A14&lt;&gt;0,VLOOKUP($A14,'選手データ'!$C$2:$V$102,5,FALSE),"")</f>
      </c>
      <c r="L14" s="1456"/>
      <c r="M14" s="546">
        <f>IF(A14&lt;&gt;0,VLOOKUP($A14,'選手データ'!$C$2:$V$102,3,FALSE),"")</f>
      </c>
      <c r="N14" s="1457">
        <f>IF($A14&lt;&gt;0,VLOOKUP($A14,'選手データ'!$C$2:$V$102,9,FALSE),"")</f>
      </c>
      <c r="O14" s="1457"/>
      <c r="P14" s="1454">
        <f>IF($A14&lt;&gt;0,VLOOKUP($A14,'選手データ'!$C$2:$V$102,2,FALSE),"")</f>
      </c>
      <c r="Q14" s="1454"/>
      <c r="R14" s="1454"/>
      <c r="S14" s="546">
        <f>IF($A14&lt;&gt;0,VLOOKUP($A14,'選手データ'!$C$2:$V$102,10,FALSE),"")</f>
      </c>
      <c r="T14" s="546">
        <f>IF($A14&lt;&gt;0,VLOOKUP($A14,'選手データ'!$C$2:$V$102,11,FALSE),"")</f>
      </c>
      <c r="U14" s="486">
        <f>IF($A14&lt;&gt;0,VLOOKUP($A14,'選手データ'!$C$2:$V$102,6,FALSE),"")</f>
      </c>
      <c r="V14" s="486">
        <f>IF($A14&lt;&gt;0,VLOOKUP($A14,'選手データ'!$C$2:$V$102,7,FALSE),"")</f>
      </c>
      <c r="W14" s="519">
        <f>IF($A14&lt;&gt;0,VLOOKUP($A14,'選手データ'!$C$2:$V$102,8,FALSE),"")</f>
      </c>
      <c r="X14" s="448"/>
      <c r="Y14" s="448"/>
      <c r="Z14" s="448"/>
      <c r="AA14" s="557"/>
      <c r="AB14" s="559"/>
      <c r="AC14" s="559"/>
      <c r="AD14" s="559"/>
      <c r="AE14" s="559"/>
      <c r="AF14" s="559"/>
      <c r="AG14" s="559"/>
      <c r="AH14" s="448"/>
      <c r="AI14" s="448"/>
      <c r="AJ14" s="448"/>
    </row>
    <row r="15" spans="1:36" ht="13.5">
      <c r="A15" s="448"/>
      <c r="X15" s="448"/>
      <c r="Y15" s="448"/>
      <c r="Z15" s="448"/>
      <c r="AA15" s="448"/>
      <c r="AB15" s="448"/>
      <c r="AC15" s="448"/>
      <c r="AD15" s="448"/>
      <c r="AE15" s="448"/>
      <c r="AF15" s="448"/>
      <c r="AG15" s="448"/>
      <c r="AH15" s="448"/>
      <c r="AI15" s="448"/>
      <c r="AJ15" s="448"/>
    </row>
    <row r="16" spans="1:36" ht="13.5">
      <c r="A16" s="448"/>
      <c r="X16" s="448"/>
      <c r="Y16" s="448"/>
      <c r="Z16" s="448"/>
      <c r="AA16" s="448"/>
      <c r="AB16" s="448"/>
      <c r="AC16" s="448"/>
      <c r="AD16" s="448"/>
      <c r="AE16" s="448"/>
      <c r="AF16" s="448"/>
      <c r="AG16" s="448"/>
      <c r="AH16" s="448"/>
      <c r="AI16" s="448"/>
      <c r="AJ16" s="448"/>
    </row>
    <row r="17" spans="1:36" s="255" customFormat="1" ht="24.75" customHeight="1">
      <c r="A17" s="533"/>
      <c r="B17" s="1460" t="s">
        <v>958</v>
      </c>
      <c r="C17" s="1461"/>
      <c r="D17" s="1461"/>
      <c r="E17" s="1461"/>
      <c r="F17" s="1461"/>
      <c r="G17" s="1461"/>
      <c r="H17" s="1461"/>
      <c r="I17" s="534"/>
      <c r="J17" s="1443" t="s">
        <v>806</v>
      </c>
      <c r="K17" s="1444"/>
      <c r="L17" s="1444"/>
      <c r="M17" s="547"/>
      <c r="N17" s="1444" t="s">
        <v>807</v>
      </c>
      <c r="O17" s="1444"/>
      <c r="P17" s="1444"/>
      <c r="Q17" s="527"/>
      <c r="R17" s="1460" t="s">
        <v>959</v>
      </c>
      <c r="S17" s="1461"/>
      <c r="T17" s="1461"/>
      <c r="U17" s="1461"/>
      <c r="V17" s="1461"/>
      <c r="W17" s="1462"/>
      <c r="X17" s="533"/>
      <c r="Y17" s="533"/>
      <c r="Z17" s="560"/>
      <c r="AA17" s="560"/>
      <c r="AB17" s="560"/>
      <c r="AC17" s="560"/>
      <c r="AD17" s="560"/>
      <c r="AE17" s="560"/>
      <c r="AF17" s="560"/>
      <c r="AG17" s="560"/>
      <c r="AH17" s="533"/>
      <c r="AI17" s="533"/>
      <c r="AJ17" s="533"/>
    </row>
    <row r="18" spans="1:36" ht="30" customHeight="1">
      <c r="A18" s="448"/>
      <c r="B18" s="1469" t="s">
        <v>965</v>
      </c>
      <c r="C18" s="1470"/>
      <c r="D18" s="1470"/>
      <c r="E18" s="1470"/>
      <c r="F18" s="1470"/>
      <c r="G18" s="1470"/>
      <c r="H18" s="1470"/>
      <c r="I18" s="528"/>
      <c r="J18" s="1458"/>
      <c r="K18" s="1452"/>
      <c r="L18" s="1452"/>
      <c r="M18" s="529"/>
      <c r="N18" s="1452"/>
      <c r="O18" s="1452"/>
      <c r="P18" s="1452"/>
      <c r="Q18" s="530"/>
      <c r="R18" s="1437" t="s">
        <v>636</v>
      </c>
      <c r="S18" s="1438"/>
      <c r="T18" s="1438"/>
      <c r="U18" s="1438"/>
      <c r="V18" s="1438"/>
      <c r="W18" s="1439"/>
      <c r="X18" s="448"/>
      <c r="Y18" s="448"/>
      <c r="Z18" s="561"/>
      <c r="AA18" s="561"/>
      <c r="AB18" s="561"/>
      <c r="AC18" s="561"/>
      <c r="AD18" s="561"/>
      <c r="AE18" s="561"/>
      <c r="AF18" s="561"/>
      <c r="AG18" s="561"/>
      <c r="AH18" s="448"/>
      <c r="AI18" s="448"/>
      <c r="AJ18" s="448"/>
    </row>
    <row r="19" spans="1:50" ht="49.5" customHeight="1" thickBot="1">
      <c r="A19" s="448"/>
      <c r="B19" s="1471"/>
      <c r="C19" s="1472"/>
      <c r="D19" s="1472"/>
      <c r="E19" s="1472"/>
      <c r="F19" s="1472"/>
      <c r="G19" s="1472"/>
      <c r="H19" s="1472"/>
      <c r="I19" s="531"/>
      <c r="J19" s="1459"/>
      <c r="K19" s="1453"/>
      <c r="L19" s="1453"/>
      <c r="M19" s="532" t="s">
        <v>618</v>
      </c>
      <c r="N19" s="1453"/>
      <c r="O19" s="1453"/>
      <c r="P19" s="1453"/>
      <c r="Q19" s="530"/>
      <c r="R19" s="1440"/>
      <c r="S19" s="1441"/>
      <c r="T19" s="1441"/>
      <c r="U19" s="1441"/>
      <c r="V19" s="1441"/>
      <c r="W19" s="1442"/>
      <c r="X19" s="448"/>
      <c r="Y19" s="448"/>
      <c r="Z19" s="562"/>
      <c r="AA19" s="562"/>
      <c r="AB19" s="562"/>
      <c r="AC19" s="562"/>
      <c r="AD19" s="562"/>
      <c r="AE19" s="562"/>
      <c r="AF19" s="562"/>
      <c r="AG19" s="562"/>
      <c r="AH19" s="448"/>
      <c r="AI19" s="448"/>
      <c r="AJ19" s="448"/>
      <c r="AT19" s="277"/>
      <c r="AU19" s="1466" t="s">
        <v>619</v>
      </c>
      <c r="AV19" s="1466"/>
      <c r="AW19" s="1466"/>
      <c r="AX19" s="280"/>
    </row>
    <row r="20" spans="1:50" ht="20.25" customHeight="1">
      <c r="A20" s="448"/>
      <c r="B20" s="548"/>
      <c r="C20" s="548"/>
      <c r="D20" s="548"/>
      <c r="E20" s="548"/>
      <c r="F20" s="549"/>
      <c r="G20" s="549"/>
      <c r="H20" s="548"/>
      <c r="I20" s="548"/>
      <c r="J20" s="548"/>
      <c r="K20" s="550"/>
      <c r="L20" s="550"/>
      <c r="M20" s="551"/>
      <c r="N20" s="552"/>
      <c r="O20" s="552"/>
      <c r="P20" s="548"/>
      <c r="Q20" s="548"/>
      <c r="R20" s="548"/>
      <c r="S20" s="548"/>
      <c r="T20" s="548"/>
      <c r="U20" s="448"/>
      <c r="V20" s="448"/>
      <c r="W20" s="448"/>
      <c r="X20" s="448"/>
      <c r="Y20" s="448"/>
      <c r="Z20" s="548"/>
      <c r="AA20" s="548"/>
      <c r="AB20" s="548"/>
      <c r="AC20" s="548"/>
      <c r="AD20" s="548"/>
      <c r="AE20" s="548"/>
      <c r="AF20" s="548"/>
      <c r="AG20" s="548"/>
      <c r="AH20" s="448"/>
      <c r="AI20" s="448"/>
      <c r="AJ20" s="448"/>
      <c r="AV20" s="116"/>
      <c r="AW20" s="1463" t="s">
        <v>621</v>
      </c>
      <c r="AX20" s="1464"/>
    </row>
    <row r="21" spans="1:36" ht="19.5" customHeight="1">
      <c r="A21" s="448"/>
      <c r="B21" s="448"/>
      <c r="C21" s="448"/>
      <c r="D21" s="448"/>
      <c r="E21" s="448"/>
      <c r="F21" s="449"/>
      <c r="G21" s="449"/>
      <c r="H21" s="448"/>
      <c r="I21" s="448"/>
      <c r="J21" s="448"/>
      <c r="K21" s="450"/>
      <c r="L21" s="450"/>
      <c r="M21" s="450"/>
      <c r="N21" s="451"/>
      <c r="O21" s="451"/>
      <c r="P21" s="448"/>
      <c r="Q21" s="448"/>
      <c r="R21" s="448"/>
      <c r="S21" s="448"/>
      <c r="T21" s="448"/>
      <c r="U21" s="448"/>
      <c r="V21" s="448"/>
      <c r="W21" s="448"/>
      <c r="X21" s="448"/>
      <c r="Y21" s="448"/>
      <c r="Z21" s="448"/>
      <c r="AA21" s="448"/>
      <c r="AB21" s="448"/>
      <c r="AC21" s="448"/>
      <c r="AD21" s="448"/>
      <c r="AE21" s="448"/>
      <c r="AF21" s="448"/>
      <c r="AG21" s="448"/>
      <c r="AH21" s="448"/>
      <c r="AI21" s="448"/>
      <c r="AJ21" s="448"/>
    </row>
    <row r="22" spans="1:36" ht="19.5" customHeight="1">
      <c r="A22" s="448"/>
      <c r="B22" s="448"/>
      <c r="C22" s="448"/>
      <c r="D22" s="448"/>
      <c r="E22" s="448"/>
      <c r="F22" s="449"/>
      <c r="G22" s="449"/>
      <c r="H22" s="448"/>
      <c r="I22" s="448"/>
      <c r="J22" s="448"/>
      <c r="K22" s="450"/>
      <c r="L22" s="450"/>
      <c r="M22" s="450"/>
      <c r="N22" s="451"/>
      <c r="O22" s="451"/>
      <c r="P22" s="448"/>
      <c r="Q22" s="448"/>
      <c r="R22" s="448"/>
      <c r="S22" s="448"/>
      <c r="T22" s="448"/>
      <c r="U22" s="448"/>
      <c r="V22" s="448"/>
      <c r="W22" s="448"/>
      <c r="X22" s="448"/>
      <c r="Y22" s="448"/>
      <c r="Z22" s="448"/>
      <c r="AA22" s="448"/>
      <c r="AB22" s="448"/>
      <c r="AC22" s="448"/>
      <c r="AD22" s="448"/>
      <c r="AE22" s="448"/>
      <c r="AF22" s="448"/>
      <c r="AG22" s="448"/>
      <c r="AH22" s="448"/>
      <c r="AI22" s="448"/>
      <c r="AJ22" s="448"/>
    </row>
    <row r="23" spans="1:36" ht="19.5" customHeight="1">
      <c r="A23" s="448"/>
      <c r="B23" s="448"/>
      <c r="C23" s="448"/>
      <c r="D23" s="448"/>
      <c r="E23" s="448"/>
      <c r="F23" s="449"/>
      <c r="G23" s="449"/>
      <c r="H23" s="448"/>
      <c r="I23" s="448"/>
      <c r="J23" s="448"/>
      <c r="K23" s="450"/>
      <c r="L23" s="450"/>
      <c r="M23" s="450"/>
      <c r="N23" s="451"/>
      <c r="O23" s="451"/>
      <c r="P23" s="448"/>
      <c r="Q23" s="448"/>
      <c r="R23" s="448"/>
      <c r="S23" s="448"/>
      <c r="T23" s="448"/>
      <c r="U23" s="448"/>
      <c r="V23" s="448"/>
      <c r="W23" s="448"/>
      <c r="X23" s="448"/>
      <c r="Y23" s="448"/>
      <c r="Z23" s="448"/>
      <c r="AA23" s="448"/>
      <c r="AB23" s="448"/>
      <c r="AC23" s="448"/>
      <c r="AD23" s="448"/>
      <c r="AE23" s="448"/>
      <c r="AF23" s="448"/>
      <c r="AG23" s="448"/>
      <c r="AH23" s="448"/>
      <c r="AI23" s="448"/>
      <c r="AJ23" s="448"/>
    </row>
    <row r="24" spans="1:36" ht="19.5" customHeight="1">
      <c r="A24" s="448"/>
      <c r="B24" s="448"/>
      <c r="C24" s="448"/>
      <c r="D24" s="448"/>
      <c r="E24" s="448"/>
      <c r="F24" s="449"/>
      <c r="G24" s="449"/>
      <c r="H24" s="448"/>
      <c r="I24" s="448"/>
      <c r="J24" s="448"/>
      <c r="K24" s="450"/>
      <c r="L24" s="450"/>
      <c r="M24" s="450"/>
      <c r="N24" s="451"/>
      <c r="O24" s="451"/>
      <c r="P24" s="448"/>
      <c r="Q24" s="448"/>
      <c r="R24" s="448"/>
      <c r="S24" s="448"/>
      <c r="T24" s="448"/>
      <c r="U24" s="448"/>
      <c r="V24" s="448"/>
      <c r="W24" s="448"/>
      <c r="X24" s="448"/>
      <c r="Y24" s="448"/>
      <c r="Z24" s="448"/>
      <c r="AA24" s="448"/>
      <c r="AB24" s="448"/>
      <c r="AC24" s="448"/>
      <c r="AD24" s="448"/>
      <c r="AE24" s="448"/>
      <c r="AF24" s="448"/>
      <c r="AG24" s="448"/>
      <c r="AH24" s="448"/>
      <c r="AI24" s="448"/>
      <c r="AJ24" s="448"/>
    </row>
    <row r="25" spans="1:36" ht="19.5" customHeight="1">
      <c r="A25" s="448"/>
      <c r="B25" s="448"/>
      <c r="C25" s="448"/>
      <c r="D25" s="448"/>
      <c r="E25" s="448"/>
      <c r="F25" s="449"/>
      <c r="G25" s="449"/>
      <c r="H25" s="448"/>
      <c r="I25" s="448"/>
      <c r="J25" s="448"/>
      <c r="K25" s="450"/>
      <c r="L25" s="450"/>
      <c r="M25" s="450"/>
      <c r="N25" s="451"/>
      <c r="O25" s="451"/>
      <c r="P25" s="448"/>
      <c r="Q25" s="448"/>
      <c r="R25" s="448"/>
      <c r="S25" s="448"/>
      <c r="T25" s="448"/>
      <c r="U25" s="448"/>
      <c r="V25" s="448"/>
      <c r="W25" s="448"/>
      <c r="X25" s="448"/>
      <c r="Y25" s="448"/>
      <c r="Z25" s="448"/>
      <c r="AA25" s="448"/>
      <c r="AB25" s="448"/>
      <c r="AC25" s="448"/>
      <c r="AD25" s="448"/>
      <c r="AE25" s="448"/>
      <c r="AF25" s="448"/>
      <c r="AG25" s="448"/>
      <c r="AH25" s="448"/>
      <c r="AI25" s="448"/>
      <c r="AJ25" s="448"/>
    </row>
    <row r="26" spans="1:36" ht="19.5" customHeight="1">
      <c r="A26" s="448"/>
      <c r="B26" s="448"/>
      <c r="C26" s="448"/>
      <c r="D26" s="448"/>
      <c r="E26" s="448"/>
      <c r="F26" s="449"/>
      <c r="G26" s="449"/>
      <c r="H26" s="448"/>
      <c r="I26" s="448"/>
      <c r="J26" s="448"/>
      <c r="K26" s="450"/>
      <c r="L26" s="450"/>
      <c r="M26" s="450"/>
      <c r="N26" s="451"/>
      <c r="O26" s="451"/>
      <c r="P26" s="448"/>
      <c r="Q26" s="448"/>
      <c r="R26" s="448"/>
      <c r="S26" s="448"/>
      <c r="T26" s="448"/>
      <c r="U26" s="448"/>
      <c r="V26" s="448"/>
      <c r="W26" s="448"/>
      <c r="X26" s="448"/>
      <c r="Y26" s="448"/>
      <c r="Z26" s="448"/>
      <c r="AA26" s="448"/>
      <c r="AB26" s="448"/>
      <c r="AC26" s="448"/>
      <c r="AD26" s="448"/>
      <c r="AE26" s="448"/>
      <c r="AF26" s="448"/>
      <c r="AG26" s="448"/>
      <c r="AH26" s="448"/>
      <c r="AI26" s="448"/>
      <c r="AJ26" s="448"/>
    </row>
    <row r="27" spans="1:36" ht="19.5" customHeight="1">
      <c r="A27" s="448"/>
      <c r="B27" s="448"/>
      <c r="C27" s="448"/>
      <c r="D27" s="448"/>
      <c r="E27" s="448"/>
      <c r="F27" s="449"/>
      <c r="G27" s="449"/>
      <c r="H27" s="448"/>
      <c r="I27" s="448"/>
      <c r="J27" s="448"/>
      <c r="K27" s="450"/>
      <c r="L27" s="450"/>
      <c r="M27" s="450"/>
      <c r="N27" s="451"/>
      <c r="O27" s="451"/>
      <c r="P27" s="448"/>
      <c r="Q27" s="448"/>
      <c r="R27" s="448"/>
      <c r="S27" s="448"/>
      <c r="T27" s="448"/>
      <c r="U27" s="448"/>
      <c r="V27" s="448"/>
      <c r="W27" s="448"/>
      <c r="X27" s="448"/>
      <c r="Y27" s="448"/>
      <c r="Z27" s="448"/>
      <c r="AA27" s="448"/>
      <c r="AB27" s="448"/>
      <c r="AC27" s="448"/>
      <c r="AD27" s="448"/>
      <c r="AE27" s="448"/>
      <c r="AF27" s="448"/>
      <c r="AG27" s="448"/>
      <c r="AH27" s="448"/>
      <c r="AI27" s="448"/>
      <c r="AJ27" s="448"/>
    </row>
    <row r="28" spans="1:36" ht="19.5" customHeight="1">
      <c r="A28" s="448"/>
      <c r="B28" s="448"/>
      <c r="C28" s="448"/>
      <c r="D28" s="448"/>
      <c r="E28" s="448"/>
      <c r="F28" s="449"/>
      <c r="G28" s="449"/>
      <c r="H28" s="448"/>
      <c r="I28" s="448"/>
      <c r="J28" s="448"/>
      <c r="K28" s="450"/>
      <c r="L28" s="450"/>
      <c r="M28" s="450"/>
      <c r="N28" s="451"/>
      <c r="O28" s="451"/>
      <c r="P28" s="448"/>
      <c r="Q28" s="448"/>
      <c r="R28" s="448"/>
      <c r="S28" s="448"/>
      <c r="T28" s="448"/>
      <c r="U28" s="448"/>
      <c r="V28" s="448"/>
      <c r="W28" s="448"/>
      <c r="X28" s="448"/>
      <c r="Y28" s="448"/>
      <c r="Z28" s="448"/>
      <c r="AA28" s="448"/>
      <c r="AB28" s="448"/>
      <c r="AC28" s="448"/>
      <c r="AD28" s="448"/>
      <c r="AE28" s="448"/>
      <c r="AF28" s="448"/>
      <c r="AG28" s="448"/>
      <c r="AH28" s="448"/>
      <c r="AI28" s="448"/>
      <c r="AJ28" s="448"/>
    </row>
  </sheetData>
  <sheetProtection password="CFA6" sheet="1"/>
  <mergeCells count="60">
    <mergeCell ref="R2:W2"/>
    <mergeCell ref="B1:W1"/>
    <mergeCell ref="V8:W8"/>
    <mergeCell ref="R4:W4"/>
    <mergeCell ref="U8:U9"/>
    <mergeCell ref="B4:D4"/>
    <mergeCell ref="C8:D9"/>
    <mergeCell ref="F8:F9"/>
    <mergeCell ref="H8:J9"/>
    <mergeCell ref="F4:L4"/>
    <mergeCell ref="AK7:AO9"/>
    <mergeCell ref="M8:M9"/>
    <mergeCell ref="F7:W7"/>
    <mergeCell ref="N4:P4"/>
    <mergeCell ref="H11:J11"/>
    <mergeCell ref="A1:A8"/>
    <mergeCell ref="C10:D10"/>
    <mergeCell ref="F2:K2"/>
    <mergeCell ref="L2:Q2"/>
    <mergeCell ref="G8:G9"/>
    <mergeCell ref="H13:J13"/>
    <mergeCell ref="K13:L13"/>
    <mergeCell ref="AW20:AX20"/>
    <mergeCell ref="B8:B9"/>
    <mergeCell ref="AU19:AW19"/>
    <mergeCell ref="N11:O11"/>
    <mergeCell ref="H10:J10"/>
    <mergeCell ref="C11:D11"/>
    <mergeCell ref="C14:D14"/>
    <mergeCell ref="B18:H19"/>
    <mergeCell ref="J18:L19"/>
    <mergeCell ref="R17:W17"/>
    <mergeCell ref="B17:H17"/>
    <mergeCell ref="K8:L9"/>
    <mergeCell ref="K10:L10"/>
    <mergeCell ref="K11:L11"/>
    <mergeCell ref="K14:L14"/>
    <mergeCell ref="N17:P17"/>
    <mergeCell ref="N12:O12"/>
    <mergeCell ref="P12:R12"/>
    <mergeCell ref="H12:J12"/>
    <mergeCell ref="K12:L12"/>
    <mergeCell ref="N18:P19"/>
    <mergeCell ref="P11:R11"/>
    <mergeCell ref="P14:R14"/>
    <mergeCell ref="B5:W5"/>
    <mergeCell ref="H14:J14"/>
    <mergeCell ref="N10:O10"/>
    <mergeCell ref="P8:R9"/>
    <mergeCell ref="N14:O14"/>
    <mergeCell ref="N13:O13"/>
    <mergeCell ref="P13:R13"/>
    <mergeCell ref="R18:W18"/>
    <mergeCell ref="R19:W19"/>
    <mergeCell ref="J17:L17"/>
    <mergeCell ref="B7:D7"/>
    <mergeCell ref="N8:O9"/>
    <mergeCell ref="P10:R10"/>
    <mergeCell ref="C12:D12"/>
    <mergeCell ref="C13:D13"/>
  </mergeCells>
  <conditionalFormatting sqref="B12:D14">
    <cfRule type="expression" priority="2" dxfId="0">
      <formula>$AB$1=2</formula>
    </cfRule>
  </conditionalFormatting>
  <conditionalFormatting sqref="F12:W14">
    <cfRule type="expression" priority="1" dxfId="0">
      <formula>$AB$1=2</formula>
    </cfRule>
  </conditionalFormatting>
  <dataValidations count="2">
    <dataValidation type="whole" allowBlank="1" showInputMessage="1" showErrorMessage="1" sqref="B10:B14">
      <formula1>1</formula1>
      <formula2>25</formula2>
    </dataValidation>
    <dataValidation type="list" allowBlank="1" showInputMessage="1" showErrorMessage="1" sqref="F10:G14">
      <formula1>$AL$10:$AO$10</formula1>
    </dataValidation>
  </dataValidations>
  <hyperlinks>
    <hyperlink ref="A1" location="目次!A1" display="トップページへ戻る"/>
    <hyperlink ref="A1:A4" location="トップページ!A1" display="トップページへ戻る"/>
    <hyperlink ref="A1:A8" location="トップページ!A23" display="トップページへ戻る"/>
  </hyperlinks>
  <printOptions horizontalCentered="1" verticalCentered="1"/>
  <pageMargins left="0.5905511811023623" right="0.5905511811023623" top="0.7874015748031497" bottom="0.3937007874015748" header="0.5118110236220472" footer="0.35433070866141736"/>
  <pageSetup fitToHeight="1" fitToWidth="1" horizontalDpi="300" verticalDpi="300" orientation="landscape" paperSize="9" scale="79" r:id="rId3"/>
  <headerFooter alignWithMargins="0">
    <oddHeader>&amp;L&amp;"HGｺﾞｼｯｸM,ﾒﾃﾞｨｳﾑ"&amp;10（様式　５）&amp;C&amp;G&amp;R&amp;"HGPｺﾞｼｯｸM,ﾒﾃﾞｨｳﾑ"&amp;10【&amp;A】</oddHeader>
    <oddFooter>&amp;R&amp;"HGｺﾞｼｯｸM,ﾒﾃﾞｨｳﾑ"&amp;10※試合当日、「メンバー提出用紙」とあわせて提出すること。</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30">
    <tabColor indexed="18"/>
    <pageSetUpPr fitToPage="1"/>
  </sheetPr>
  <dimension ref="A1:CJ80"/>
  <sheetViews>
    <sheetView showZeros="0" showOutlineSymbols="0" zoomScalePageLayoutView="0" workbookViewId="0" topLeftCell="A3">
      <selection activeCell="K6" sqref="K6"/>
    </sheetView>
  </sheetViews>
  <sheetFormatPr defaultColWidth="9.00390625" defaultRowHeight="13.5"/>
  <cols>
    <col min="1" max="1" width="10.625" style="1" customWidth="1"/>
    <col min="2" max="2" width="4.625" style="1" customWidth="1"/>
    <col min="3" max="6" width="4.625" style="3" customWidth="1"/>
    <col min="7" max="9" width="4.625" style="1" customWidth="1"/>
    <col min="10" max="17" width="4.625" style="2" customWidth="1"/>
    <col min="18" max="24" width="4.625" style="5" customWidth="1"/>
    <col min="25" max="25" width="4.625" style="1" customWidth="1"/>
    <col min="26" max="26" width="7.625" style="1" customWidth="1"/>
    <col min="27" max="27" width="30.625" style="1" customWidth="1"/>
    <col min="28" max="16384" width="9.00390625" style="1" customWidth="1"/>
  </cols>
  <sheetData>
    <row r="1" spans="1:88" s="39" customFormat="1" ht="30" customHeight="1">
      <c r="A1" s="1532" t="s">
        <v>135</v>
      </c>
      <c r="B1" s="335"/>
      <c r="C1" s="335"/>
      <c r="D1" s="335"/>
      <c r="E1" s="335"/>
      <c r="F1" s="335"/>
      <c r="G1" s="335"/>
      <c r="H1" s="335"/>
      <c r="I1" s="335"/>
      <c r="J1" s="335"/>
      <c r="K1" s="335"/>
      <c r="L1" s="302"/>
      <c r="M1" s="302"/>
      <c r="N1" s="302"/>
      <c r="O1" s="302"/>
      <c r="P1" s="302"/>
      <c r="Q1" s="302"/>
      <c r="R1" s="304"/>
      <c r="S1" s="304"/>
      <c r="Z1" s="463"/>
      <c r="AA1" s="457"/>
      <c r="AB1" s="457"/>
      <c r="AC1" s="457"/>
      <c r="AD1" s="457"/>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row>
    <row r="2" spans="1:88" s="39" customFormat="1" ht="30" customHeight="1">
      <c r="A2" s="1532"/>
      <c r="B2" s="1519" t="str">
        <f>トップページ!$B$15</f>
        <v>   </v>
      </c>
      <c r="C2" s="1520"/>
      <c r="D2" s="1520"/>
      <c r="E2" s="1520"/>
      <c r="F2" s="1520"/>
      <c r="G2" s="1520"/>
      <c r="H2" s="1520"/>
      <c r="I2" s="1520"/>
      <c r="J2" s="1520"/>
      <c r="K2" s="302"/>
      <c r="L2" s="302"/>
      <c r="M2" s="302"/>
      <c r="N2" s="302"/>
      <c r="O2" s="302"/>
      <c r="P2" s="302"/>
      <c r="Q2" s="302"/>
      <c r="R2" s="304"/>
      <c r="S2" s="304"/>
      <c r="T2" s="304"/>
      <c r="U2" s="304"/>
      <c r="V2" s="304"/>
      <c r="W2" s="304"/>
      <c r="X2" s="304"/>
      <c r="Y2" s="302"/>
      <c r="Z2" s="463"/>
      <c r="AA2" s="457"/>
      <c r="AB2" s="457"/>
      <c r="AC2" s="457"/>
      <c r="AD2" s="457"/>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row>
    <row r="3" spans="1:88" s="39" customFormat="1" ht="30" customHeight="1" thickBot="1">
      <c r="A3" s="1532"/>
      <c r="B3" s="1521" t="s">
        <v>813</v>
      </c>
      <c r="C3" s="1521"/>
      <c r="D3" s="1521"/>
      <c r="E3" s="1521"/>
      <c r="F3" s="1521"/>
      <c r="G3" s="1521"/>
      <c r="H3" s="1521"/>
      <c r="I3" s="1521"/>
      <c r="J3" s="302"/>
      <c r="K3" s="302"/>
      <c r="L3" s="302"/>
      <c r="M3" s="302"/>
      <c r="N3" s="1520"/>
      <c r="O3" s="1520"/>
      <c r="P3" s="1520"/>
      <c r="Q3" s="304"/>
      <c r="R3" s="304"/>
      <c r="S3" s="304"/>
      <c r="T3" s="304"/>
      <c r="U3" s="304"/>
      <c r="V3" s="304"/>
      <c r="W3" s="304"/>
      <c r="X3" s="302"/>
      <c r="Y3" s="302"/>
      <c r="Z3" s="463"/>
      <c r="AA3" s="457"/>
      <c r="AB3" s="457"/>
      <c r="AC3" s="457"/>
      <c r="AD3" s="457"/>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c r="BT3" s="463"/>
      <c r="BU3" s="463"/>
      <c r="BV3" s="463"/>
      <c r="BW3" s="463"/>
      <c r="BX3" s="463"/>
      <c r="BY3" s="463"/>
      <c r="BZ3" s="463"/>
      <c r="CA3" s="463"/>
      <c r="CB3" s="463"/>
      <c r="CC3" s="463"/>
      <c r="CD3" s="463"/>
      <c r="CE3" s="463"/>
      <c r="CF3" s="463"/>
      <c r="CG3" s="463"/>
      <c r="CH3" s="463"/>
      <c r="CI3" s="463"/>
      <c r="CJ3" s="463"/>
    </row>
    <row r="4" spans="1:88" s="35" customFormat="1" ht="30" customHeight="1">
      <c r="A4" s="1532"/>
      <c r="B4" s="923" t="s">
        <v>814</v>
      </c>
      <c r="C4" s="923"/>
      <c r="D4" s="923"/>
      <c r="E4" s="923"/>
      <c r="F4" s="923"/>
      <c r="G4" s="923"/>
      <c r="H4" s="923"/>
      <c r="I4" s="305"/>
      <c r="J4" s="305"/>
      <c r="K4" s="305"/>
      <c r="L4" s="305"/>
      <c r="M4" s="305"/>
      <c r="N4" s="1522" t="s">
        <v>842</v>
      </c>
      <c r="O4" s="1523"/>
      <c r="P4" s="1523"/>
      <c r="Q4" s="1523"/>
      <c r="R4" s="1523" t="s">
        <v>819</v>
      </c>
      <c r="S4" s="1523"/>
      <c r="T4" s="1523"/>
      <c r="U4" s="1523"/>
      <c r="V4" s="1523"/>
      <c r="W4" s="1523"/>
      <c r="X4" s="1523"/>
      <c r="Y4" s="1544"/>
      <c r="Z4" s="463"/>
      <c r="AA4" s="457"/>
      <c r="AB4" s="457"/>
      <c r="AC4" s="457"/>
      <c r="AD4" s="457"/>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64"/>
      <c r="CD4" s="464"/>
      <c r="CE4" s="464"/>
      <c r="CF4" s="464"/>
      <c r="CG4" s="464"/>
      <c r="CH4" s="464"/>
      <c r="CI4" s="464"/>
      <c r="CJ4" s="464"/>
    </row>
    <row r="5" spans="1:88" s="35" customFormat="1" ht="30" customHeight="1">
      <c r="A5" s="1532"/>
      <c r="B5" s="305"/>
      <c r="C5" s="306"/>
      <c r="D5" s="306"/>
      <c r="E5" s="306"/>
      <c r="F5" s="306"/>
      <c r="G5" s="305"/>
      <c r="H5" s="305"/>
      <c r="I5" s="305"/>
      <c r="J5" s="305"/>
      <c r="K5" s="305"/>
      <c r="L5" s="305"/>
      <c r="M5" s="305"/>
      <c r="N5" s="1524" t="s">
        <v>820</v>
      </c>
      <c r="O5" s="1525"/>
      <c r="P5" s="1525" t="s">
        <v>821</v>
      </c>
      <c r="Q5" s="1525"/>
      <c r="R5" s="1528" t="s">
        <v>823</v>
      </c>
      <c r="S5" s="1528"/>
      <c r="T5" s="1528"/>
      <c r="U5" s="1528"/>
      <c r="V5" s="1528"/>
      <c r="W5" s="1528"/>
      <c r="X5" s="1528"/>
      <c r="Y5" s="1529"/>
      <c r="Z5" s="463"/>
      <c r="AA5" s="457"/>
      <c r="AB5" s="457"/>
      <c r="AC5" s="457"/>
      <c r="AD5" s="457"/>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464"/>
      <c r="BI5" s="464"/>
      <c r="BJ5" s="464"/>
      <c r="BK5" s="464"/>
      <c r="BL5" s="464"/>
      <c r="BM5" s="464"/>
      <c r="BN5" s="464"/>
      <c r="BO5" s="464"/>
      <c r="BP5" s="464"/>
      <c r="BQ5" s="464"/>
      <c r="BR5" s="464"/>
      <c r="BS5" s="464"/>
      <c r="BT5" s="464"/>
      <c r="BU5" s="464"/>
      <c r="BV5" s="464"/>
      <c r="BW5" s="464"/>
      <c r="BX5" s="464"/>
      <c r="BY5" s="464"/>
      <c r="BZ5" s="464"/>
      <c r="CA5" s="464"/>
      <c r="CB5" s="464"/>
      <c r="CC5" s="464"/>
      <c r="CD5" s="464"/>
      <c r="CE5" s="464"/>
      <c r="CF5" s="464"/>
      <c r="CG5" s="464"/>
      <c r="CH5" s="464"/>
      <c r="CI5" s="464"/>
      <c r="CJ5" s="464"/>
    </row>
    <row r="6" spans="1:88" s="35" customFormat="1" ht="30" customHeight="1" thickBot="1">
      <c r="A6" s="1532"/>
      <c r="B6" s="305"/>
      <c r="C6" s="306"/>
      <c r="D6" s="306"/>
      <c r="E6" s="306"/>
      <c r="F6" s="306"/>
      <c r="G6" s="305"/>
      <c r="H6" s="305"/>
      <c r="I6" s="305"/>
      <c r="J6" s="305"/>
      <c r="K6" s="305"/>
      <c r="L6" s="305"/>
      <c r="M6" s="305"/>
      <c r="N6" s="1526"/>
      <c r="O6" s="1527"/>
      <c r="P6" s="1527" t="s">
        <v>822</v>
      </c>
      <c r="Q6" s="1527"/>
      <c r="R6" s="1530" t="s">
        <v>931</v>
      </c>
      <c r="S6" s="1530"/>
      <c r="T6" s="1530"/>
      <c r="U6" s="1530"/>
      <c r="V6" s="1530"/>
      <c r="W6" s="1530"/>
      <c r="X6" s="1530"/>
      <c r="Y6" s="1531"/>
      <c r="Z6" s="463"/>
      <c r="AA6" s="457"/>
      <c r="AB6" s="457"/>
      <c r="AC6" s="457"/>
      <c r="AD6" s="457"/>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4"/>
      <c r="BO6" s="464"/>
      <c r="BP6" s="464"/>
      <c r="BQ6" s="464"/>
      <c r="BR6" s="464"/>
      <c r="BS6" s="464"/>
      <c r="BT6" s="464"/>
      <c r="BU6" s="464"/>
      <c r="BV6" s="464"/>
      <c r="BW6" s="464"/>
      <c r="BX6" s="464"/>
      <c r="BY6" s="464"/>
      <c r="BZ6" s="464"/>
      <c r="CA6" s="464"/>
      <c r="CB6" s="464"/>
      <c r="CC6" s="464"/>
      <c r="CD6" s="464"/>
      <c r="CE6" s="464"/>
      <c r="CF6" s="464"/>
      <c r="CG6" s="464"/>
      <c r="CH6" s="464"/>
      <c r="CI6" s="464"/>
      <c r="CJ6" s="464"/>
    </row>
    <row r="7" spans="1:88" s="33" customFormat="1" ht="30" customHeight="1">
      <c r="A7" s="456"/>
      <c r="B7" s="307"/>
      <c r="C7" s="308"/>
      <c r="D7" s="308"/>
      <c r="E7" s="308"/>
      <c r="F7" s="308"/>
      <c r="G7" s="307"/>
      <c r="H7" s="307"/>
      <c r="I7" s="307"/>
      <c r="J7" s="307"/>
      <c r="K7" s="307"/>
      <c r="L7" s="307"/>
      <c r="M7" s="307"/>
      <c r="N7"/>
      <c r="O7"/>
      <c r="P7"/>
      <c r="Q7"/>
      <c r="R7"/>
      <c r="S7"/>
      <c r="T7"/>
      <c r="U7"/>
      <c r="V7"/>
      <c r="W7"/>
      <c r="X7"/>
      <c r="Y7"/>
      <c r="Z7" s="463"/>
      <c r="AA7" s="457"/>
      <c r="AB7" s="457"/>
      <c r="AC7" s="457"/>
      <c r="AD7" s="457"/>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56"/>
      <c r="CI7" s="456"/>
      <c r="CJ7" s="456"/>
    </row>
    <row r="8" spans="1:88" s="468" customFormat="1" ht="76.5" customHeight="1">
      <c r="A8" s="466"/>
      <c r="B8" s="1540" t="str">
        <f>トップページ!$B$15</f>
        <v>   </v>
      </c>
      <c r="C8" s="1540"/>
      <c r="D8" s="1540"/>
      <c r="E8" s="1540"/>
      <c r="F8" s="1540"/>
      <c r="G8" s="1540"/>
      <c r="H8" s="1540"/>
      <c r="I8" s="1540"/>
      <c r="J8" s="1540"/>
      <c r="K8" s="1540"/>
      <c r="L8" s="1540"/>
      <c r="M8" s="1540"/>
      <c r="N8" s="1540"/>
      <c r="O8" s="1540"/>
      <c r="P8" s="1540"/>
      <c r="Q8" s="1540"/>
      <c r="R8" s="1540"/>
      <c r="S8" s="1540"/>
      <c r="T8" s="1540"/>
      <c r="U8" s="1540"/>
      <c r="V8" s="1540"/>
      <c r="W8" s="1540"/>
      <c r="X8" s="1540"/>
      <c r="Y8" s="1540"/>
      <c r="Z8" s="466"/>
      <c r="AA8" s="467"/>
      <c r="AB8" s="467"/>
      <c r="AC8" s="467"/>
      <c r="AD8" s="467"/>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466"/>
      <c r="BD8" s="466"/>
      <c r="BE8" s="466"/>
      <c r="BF8" s="466"/>
      <c r="BG8" s="466"/>
      <c r="BH8" s="466"/>
      <c r="BI8" s="466"/>
      <c r="BJ8" s="466"/>
      <c r="BK8" s="466"/>
      <c r="BL8" s="466"/>
      <c r="BM8" s="466"/>
      <c r="BN8" s="466"/>
      <c r="BO8" s="466"/>
      <c r="BP8" s="466"/>
      <c r="BQ8" s="466"/>
      <c r="BR8" s="466"/>
      <c r="BS8" s="466"/>
      <c r="BT8" s="466"/>
      <c r="BU8" s="466"/>
      <c r="BV8" s="466"/>
      <c r="BW8" s="466"/>
      <c r="BX8" s="466"/>
      <c r="BY8" s="466"/>
      <c r="BZ8" s="466"/>
      <c r="CA8" s="466"/>
      <c r="CB8" s="466"/>
      <c r="CC8" s="466"/>
      <c r="CD8" s="466"/>
      <c r="CE8" s="466"/>
      <c r="CF8" s="466"/>
      <c r="CG8" s="466"/>
      <c r="CH8" s="466"/>
      <c r="CI8" s="466"/>
      <c r="CJ8" s="466"/>
    </row>
    <row r="9" spans="1:88" ht="49.5" customHeight="1">
      <c r="A9" s="457"/>
      <c r="B9" s="1559" t="e">
        <f>トップページ!$B$17</f>
        <v>#N/A</v>
      </c>
      <c r="C9" s="1559"/>
      <c r="D9" s="1559"/>
      <c r="E9" s="1559"/>
      <c r="F9" s="1559"/>
      <c r="G9" s="1559"/>
      <c r="H9" s="1559"/>
      <c r="I9" s="1559"/>
      <c r="J9" s="1559"/>
      <c r="K9" s="1559"/>
      <c r="L9" s="1559"/>
      <c r="M9" s="1559"/>
      <c r="N9" s="1560" t="e">
        <f>トップページ!$E$17</f>
        <v>#N/A</v>
      </c>
      <c r="O9" s="1560"/>
      <c r="P9" s="1560"/>
      <c r="Q9" s="1560"/>
      <c r="R9" s="1560"/>
      <c r="S9" s="1560"/>
      <c r="T9" s="1560"/>
      <c r="U9" s="1560"/>
      <c r="V9" s="1560"/>
      <c r="W9" s="1560"/>
      <c r="X9" s="1560"/>
      <c r="Y9" s="1560"/>
      <c r="Z9" s="457"/>
      <c r="AA9" s="457"/>
      <c r="AB9" s="457"/>
      <c r="AC9" s="457"/>
      <c r="AD9" s="457"/>
      <c r="AE9" s="465"/>
      <c r="AF9" s="465"/>
      <c r="AG9" s="465"/>
      <c r="AH9" s="465"/>
      <c r="AI9" s="465"/>
      <c r="AJ9" s="465"/>
      <c r="AK9" s="465"/>
      <c r="AL9" s="465"/>
      <c r="AM9" s="465"/>
      <c r="AN9" s="465"/>
      <c r="AO9" s="465"/>
      <c r="AP9" s="465"/>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7"/>
      <c r="CH9" s="457"/>
      <c r="CI9" s="457"/>
      <c r="CJ9" s="457"/>
    </row>
    <row r="10" spans="1:88" ht="60.75" customHeight="1">
      <c r="A10" s="457"/>
      <c r="B10" s="907" t="s">
        <v>815</v>
      </c>
      <c r="C10" s="907"/>
      <c r="D10" s="907"/>
      <c r="E10" s="907"/>
      <c r="F10" s="907"/>
      <c r="G10" s="907"/>
      <c r="H10" s="907"/>
      <c r="I10" s="907"/>
      <c r="J10" s="907"/>
      <c r="K10" s="907"/>
      <c r="L10" s="907"/>
      <c r="M10" s="907"/>
      <c r="N10" s="907"/>
      <c r="O10" s="907"/>
      <c r="P10" s="907"/>
      <c r="Q10" s="907"/>
      <c r="R10" s="907"/>
      <c r="S10" s="907"/>
      <c r="T10" s="907"/>
      <c r="U10" s="907"/>
      <c r="V10" s="907"/>
      <c r="W10" s="907"/>
      <c r="X10" s="907"/>
      <c r="Y10" s="90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7"/>
      <c r="AY10" s="457"/>
      <c r="AZ10" s="457"/>
      <c r="BA10" s="457"/>
      <c r="BB10" s="457"/>
      <c r="BC10" s="457"/>
      <c r="BD10" s="457"/>
      <c r="BE10" s="457"/>
      <c r="BF10" s="457"/>
      <c r="BG10" s="457"/>
      <c r="BH10" s="457"/>
      <c r="BI10" s="457"/>
      <c r="BJ10" s="457"/>
      <c r="BK10" s="457"/>
      <c r="BL10" s="457"/>
      <c r="BM10" s="457"/>
      <c r="BN10" s="457"/>
      <c r="BO10" s="457"/>
      <c r="BP10" s="457"/>
      <c r="BQ10" s="457"/>
      <c r="BR10" s="457"/>
      <c r="BS10" s="457"/>
      <c r="BT10" s="457"/>
      <c r="BU10" s="457"/>
      <c r="BV10" s="457"/>
      <c r="BW10" s="457"/>
      <c r="BX10" s="457"/>
      <c r="BY10" s="457"/>
      <c r="BZ10" s="457"/>
      <c r="CA10" s="457"/>
      <c r="CB10" s="457"/>
      <c r="CC10" s="457"/>
      <c r="CD10" s="457"/>
      <c r="CE10" s="457"/>
      <c r="CF10" s="457"/>
      <c r="CG10" s="457"/>
      <c r="CH10" s="457"/>
      <c r="CI10" s="457"/>
      <c r="CJ10" s="457"/>
    </row>
    <row r="11" spans="1:88" ht="60.75" customHeight="1">
      <c r="A11" s="457"/>
      <c r="C11" s="336"/>
      <c r="D11" s="1"/>
      <c r="E11" s="336"/>
      <c r="F11" s="336"/>
      <c r="G11" s="336" t="s">
        <v>825</v>
      </c>
      <c r="H11" s="1543" t="s">
        <v>824</v>
      </c>
      <c r="I11" s="1543"/>
      <c r="J11" s="1543"/>
      <c r="K11" s="1543"/>
      <c r="L11" s="1543"/>
      <c r="M11" s="1543"/>
      <c r="N11" s="1545">
        <f ca="1">TODAY()</f>
        <v>41391</v>
      </c>
      <c r="O11" s="1545"/>
      <c r="P11" s="1545"/>
      <c r="Q11" s="1545"/>
      <c r="R11" s="1545"/>
      <c r="S11" s="1545"/>
      <c r="T11" s="1545"/>
      <c r="U11" s="1545"/>
      <c r="V11" s="337" t="s">
        <v>826</v>
      </c>
      <c r="W11" s="337"/>
      <c r="X11" s="337"/>
      <c r="Y11" s="33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7"/>
      <c r="BE11" s="457"/>
      <c r="BF11" s="457"/>
      <c r="BG11" s="457"/>
      <c r="BH11" s="457"/>
      <c r="BI11" s="457"/>
      <c r="BJ11" s="457"/>
      <c r="BK11" s="457"/>
      <c r="BL11" s="457"/>
      <c r="BM11" s="457"/>
      <c r="BN11" s="457"/>
      <c r="BO11" s="457"/>
      <c r="BP11" s="457"/>
      <c r="BQ11" s="457"/>
      <c r="BR11" s="457"/>
      <c r="BS11" s="457"/>
      <c r="BT11" s="457"/>
      <c r="BU11" s="457"/>
      <c r="BV11" s="457"/>
      <c r="BW11" s="457"/>
      <c r="BX11" s="457"/>
      <c r="BY11" s="457"/>
      <c r="BZ11" s="457"/>
      <c r="CA11" s="457"/>
      <c r="CB11" s="457"/>
      <c r="CC11" s="457"/>
      <c r="CD11" s="457"/>
      <c r="CE11" s="457"/>
      <c r="CF11" s="457"/>
      <c r="CG11" s="457"/>
      <c r="CH11" s="457"/>
      <c r="CI11" s="457"/>
      <c r="CJ11" s="457"/>
    </row>
    <row r="12" spans="1:88" s="38" customFormat="1" ht="28.5" customHeight="1">
      <c r="A12" s="458"/>
      <c r="B12" s="1541" t="s">
        <v>816</v>
      </c>
      <c r="C12" s="1541"/>
      <c r="D12" s="1541"/>
      <c r="E12" s="1541"/>
      <c r="F12" s="1541"/>
      <c r="G12" s="1541"/>
      <c r="H12" s="1541"/>
      <c r="I12" s="1541"/>
      <c r="J12" s="1541"/>
      <c r="K12" s="1541"/>
      <c r="L12" s="1541"/>
      <c r="M12" s="1541"/>
      <c r="N12" s="1541"/>
      <c r="O12" s="1541"/>
      <c r="P12" s="1541"/>
      <c r="Q12" s="1541"/>
      <c r="R12" s="1541"/>
      <c r="S12" s="1541"/>
      <c r="T12" s="1541"/>
      <c r="U12" s="1541"/>
      <c r="V12" s="1541"/>
      <c r="W12" s="1541"/>
      <c r="X12" s="1541"/>
      <c r="Y12" s="1541"/>
      <c r="Z12" s="458"/>
      <c r="AA12" s="457"/>
      <c r="AB12" s="457"/>
      <c r="AC12" s="457"/>
      <c r="AD12" s="457"/>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8"/>
      <c r="BT12" s="458"/>
      <c r="BU12" s="458"/>
      <c r="BV12" s="458"/>
      <c r="BW12" s="458"/>
      <c r="BX12" s="458"/>
      <c r="BY12" s="458"/>
      <c r="BZ12" s="458"/>
      <c r="CA12" s="458"/>
      <c r="CB12" s="458"/>
      <c r="CC12" s="458"/>
      <c r="CD12" s="458"/>
      <c r="CE12" s="458"/>
      <c r="CF12" s="458"/>
      <c r="CG12" s="458"/>
      <c r="CH12" s="458"/>
      <c r="CI12" s="458"/>
      <c r="CJ12" s="458"/>
    </row>
    <row r="13" spans="1:88" s="38" customFormat="1" ht="43.5" customHeight="1">
      <c r="A13" s="458"/>
      <c r="B13" s="1542" t="s">
        <v>125</v>
      </c>
      <c r="C13" s="1542"/>
      <c r="D13" s="1542"/>
      <c r="E13" s="1542"/>
      <c r="F13" s="1542"/>
      <c r="G13" s="1542"/>
      <c r="H13" s="1542"/>
      <c r="I13" s="1542"/>
      <c r="J13" s="1542"/>
      <c r="K13" s="1542"/>
      <c r="L13" s="1542"/>
      <c r="M13" s="1542"/>
      <c r="N13" s="1542"/>
      <c r="O13" s="1542"/>
      <c r="P13" s="1542"/>
      <c r="Q13" s="1542"/>
      <c r="R13" s="1542"/>
      <c r="S13" s="1542"/>
      <c r="T13" s="1542"/>
      <c r="U13" s="1542"/>
      <c r="V13" s="1542"/>
      <c r="W13" s="1542"/>
      <c r="X13" s="1542"/>
      <c r="Y13" s="1542"/>
      <c r="Z13" s="458"/>
      <c r="AA13" s="457"/>
      <c r="AB13" s="457"/>
      <c r="AC13" s="457"/>
      <c r="AD13" s="457"/>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58"/>
      <c r="BC13" s="458"/>
      <c r="BD13" s="458"/>
      <c r="BE13" s="458"/>
      <c r="BF13" s="458"/>
      <c r="BG13" s="458"/>
      <c r="BH13" s="458"/>
      <c r="BI13" s="458"/>
      <c r="BJ13" s="458"/>
      <c r="BK13" s="458"/>
      <c r="BL13" s="458"/>
      <c r="BM13" s="458"/>
      <c r="BN13" s="458"/>
      <c r="BO13" s="458"/>
      <c r="BP13" s="458"/>
      <c r="BQ13" s="458"/>
      <c r="BR13" s="458"/>
      <c r="BS13" s="458"/>
      <c r="BT13" s="458"/>
      <c r="BU13" s="458"/>
      <c r="BV13" s="458"/>
      <c r="BW13" s="458"/>
      <c r="BX13" s="458"/>
      <c r="BY13" s="458"/>
      <c r="BZ13" s="458"/>
      <c r="CA13" s="458"/>
      <c r="CB13" s="458"/>
      <c r="CC13" s="458"/>
      <c r="CD13" s="458"/>
      <c r="CE13" s="458"/>
      <c r="CF13" s="458"/>
      <c r="CG13" s="458"/>
      <c r="CH13" s="458"/>
      <c r="CI13" s="458"/>
      <c r="CJ13" s="458"/>
    </row>
    <row r="14" spans="1:88" s="36" customFormat="1" ht="39.75" customHeight="1">
      <c r="A14" s="459"/>
      <c r="B14" s="1550" t="s">
        <v>907</v>
      </c>
      <c r="C14" s="1551"/>
      <c r="D14" s="1551"/>
      <c r="E14" s="1552"/>
      <c r="F14" s="1503" t="s">
        <v>817</v>
      </c>
      <c r="G14" s="1504"/>
      <c r="H14" s="1505"/>
      <c r="I14" s="1546">
        <f>IF(トップページ!$S$9&lt;&gt;0,トップページ!$S$9,"")</f>
      </c>
      <c r="J14" s="1547"/>
      <c r="K14" s="1547"/>
      <c r="L14" s="1547"/>
      <c r="M14" s="1547"/>
      <c r="N14" s="1547"/>
      <c r="O14" s="1547"/>
      <c r="P14" s="1547"/>
      <c r="Q14" s="1547"/>
      <c r="R14" s="1547"/>
      <c r="S14" s="1547"/>
      <c r="T14" s="1547"/>
      <c r="U14" s="1547"/>
      <c r="V14" s="1547"/>
      <c r="W14" s="1547"/>
      <c r="X14" s="1547"/>
      <c r="Y14" s="1548"/>
      <c r="Z14" s="459"/>
      <c r="AA14" s="457"/>
      <c r="AB14" s="457"/>
      <c r="AC14" s="457"/>
      <c r="AD14" s="457"/>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59"/>
      <c r="BI14" s="459"/>
      <c r="BJ14" s="459"/>
      <c r="BK14" s="459"/>
      <c r="BL14" s="459"/>
      <c r="BM14" s="459"/>
      <c r="BN14" s="459"/>
      <c r="BO14" s="459"/>
      <c r="BP14" s="459"/>
      <c r="BQ14" s="459"/>
      <c r="BR14" s="459"/>
      <c r="BS14" s="459"/>
      <c r="BT14" s="459"/>
      <c r="BU14" s="459"/>
      <c r="BV14" s="459"/>
      <c r="BW14" s="459"/>
      <c r="BX14" s="459"/>
      <c r="BY14" s="459"/>
      <c r="BZ14" s="459"/>
      <c r="CA14" s="459"/>
      <c r="CB14" s="459"/>
      <c r="CC14" s="459"/>
      <c r="CD14" s="459"/>
      <c r="CE14" s="459"/>
      <c r="CF14" s="459"/>
      <c r="CG14" s="459"/>
      <c r="CH14" s="459"/>
      <c r="CI14" s="459"/>
      <c r="CJ14" s="459"/>
    </row>
    <row r="15" spans="1:88" s="36" customFormat="1" ht="39.75" customHeight="1">
      <c r="A15" s="459"/>
      <c r="B15" s="1553"/>
      <c r="C15" s="1554"/>
      <c r="D15" s="1554"/>
      <c r="E15" s="1555"/>
      <c r="F15" s="933" t="s">
        <v>828</v>
      </c>
      <c r="G15" s="934"/>
      <c r="H15" s="939"/>
      <c r="I15" s="310" t="s">
        <v>812</v>
      </c>
      <c r="J15" s="936">
        <f>IF(トップページ!$S$13&lt;&gt;0,トップページ!$S$13,"")</f>
      </c>
      <c r="K15" s="937"/>
      <c r="L15" s="937"/>
      <c r="M15" s="938"/>
      <c r="N15" s="933" t="s">
        <v>754</v>
      </c>
      <c r="O15" s="939"/>
      <c r="P15" s="933">
        <f>IF(トップページ!$S$14&lt;&gt;0,トップページ!$S$14,"")</f>
      </c>
      <c r="Q15" s="934"/>
      <c r="R15" s="934"/>
      <c r="S15" s="934"/>
      <c r="T15" s="934"/>
      <c r="U15" s="934"/>
      <c r="V15" s="934"/>
      <c r="W15" s="934"/>
      <c r="X15" s="934"/>
      <c r="Y15" s="1513"/>
      <c r="Z15" s="459"/>
      <c r="AA15" s="457"/>
      <c r="AB15" s="457"/>
      <c r="AC15" s="457"/>
      <c r="AD15" s="457"/>
      <c r="AE15" s="459"/>
      <c r="AF15" s="459"/>
      <c r="AG15" s="459"/>
      <c r="AH15" s="459"/>
      <c r="AI15" s="459"/>
      <c r="AJ15" s="459"/>
      <c r="AK15" s="459"/>
      <c r="AL15" s="459"/>
      <c r="AM15" s="459"/>
      <c r="AN15" s="459"/>
      <c r="AO15" s="459"/>
      <c r="AP15" s="459"/>
      <c r="AQ15" s="459"/>
      <c r="AR15" s="459"/>
      <c r="AS15" s="459"/>
      <c r="AT15" s="459"/>
      <c r="AU15" s="459"/>
      <c r="AV15" s="459"/>
      <c r="AW15" s="459"/>
      <c r="AX15" s="459"/>
      <c r="AY15" s="459"/>
      <c r="AZ15" s="459"/>
      <c r="BA15" s="459"/>
      <c r="BB15" s="459"/>
      <c r="BC15" s="459"/>
      <c r="BD15" s="459"/>
      <c r="BE15" s="459"/>
      <c r="BF15" s="459"/>
      <c r="BG15" s="459"/>
      <c r="BH15" s="459"/>
      <c r="BI15" s="459"/>
      <c r="BJ15" s="459"/>
      <c r="BK15" s="459"/>
      <c r="BL15" s="459"/>
      <c r="BM15" s="459"/>
      <c r="BN15" s="459"/>
      <c r="BO15" s="459"/>
      <c r="BP15" s="459"/>
      <c r="BQ15" s="459"/>
      <c r="BR15" s="459"/>
      <c r="BS15" s="459"/>
      <c r="BT15" s="459"/>
      <c r="BU15" s="459"/>
      <c r="BV15" s="459"/>
      <c r="BW15" s="459"/>
      <c r="BX15" s="459"/>
      <c r="BY15" s="459"/>
      <c r="BZ15" s="459"/>
      <c r="CA15" s="459"/>
      <c r="CB15" s="459"/>
      <c r="CC15" s="459"/>
      <c r="CD15" s="459"/>
      <c r="CE15" s="459"/>
      <c r="CF15" s="459"/>
      <c r="CG15" s="459"/>
      <c r="CH15" s="459"/>
      <c r="CI15" s="459"/>
      <c r="CJ15" s="459"/>
    </row>
    <row r="16" spans="1:88" s="36" customFormat="1" ht="39.75" customHeight="1">
      <c r="A16" s="459"/>
      <c r="B16" s="1553"/>
      <c r="C16" s="1554"/>
      <c r="D16" s="1554"/>
      <c r="E16" s="1555"/>
      <c r="F16" s="933" t="s">
        <v>829</v>
      </c>
      <c r="G16" s="934"/>
      <c r="H16" s="939"/>
      <c r="I16" s="310" t="s">
        <v>808</v>
      </c>
      <c r="J16" s="901">
        <f>IF(トップページ!$S$15&lt;&gt;0,トップページ!$S$15,"")</f>
      </c>
      <c r="K16" s="902"/>
      <c r="L16" s="902"/>
      <c r="M16" s="902"/>
      <c r="N16" s="902"/>
      <c r="O16" s="902"/>
      <c r="P16" s="902"/>
      <c r="Q16" s="918"/>
      <c r="R16" s="310" t="s">
        <v>809</v>
      </c>
      <c r="S16" s="901">
        <f>IF(トップページ!$S$16&lt;&gt;0,トップページ!$S$16,"")</f>
      </c>
      <c r="T16" s="902"/>
      <c r="U16" s="902"/>
      <c r="V16" s="902"/>
      <c r="W16" s="902"/>
      <c r="X16" s="902"/>
      <c r="Y16" s="1512"/>
      <c r="Z16" s="459"/>
      <c r="AA16" s="457"/>
      <c r="AB16" s="457"/>
      <c r="AC16" s="457"/>
      <c r="AD16" s="457"/>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59"/>
      <c r="BY16" s="459"/>
      <c r="BZ16" s="459"/>
      <c r="CA16" s="459"/>
      <c r="CB16" s="459"/>
      <c r="CC16" s="459"/>
      <c r="CD16" s="459"/>
      <c r="CE16" s="459"/>
      <c r="CF16" s="459"/>
      <c r="CG16" s="459"/>
      <c r="CH16" s="459"/>
      <c r="CI16" s="459"/>
      <c r="CJ16" s="459"/>
    </row>
    <row r="17" spans="1:88" s="36" customFormat="1" ht="39.75" customHeight="1">
      <c r="A17" s="459"/>
      <c r="B17" s="1556"/>
      <c r="C17" s="1557"/>
      <c r="D17" s="1557"/>
      <c r="E17" s="1558"/>
      <c r="F17" s="1506" t="s">
        <v>818</v>
      </c>
      <c r="G17" s="1507"/>
      <c r="H17" s="1508"/>
      <c r="I17" s="1533"/>
      <c r="J17" s="1534"/>
      <c r="K17" s="1534"/>
      <c r="L17" s="1534"/>
      <c r="M17" s="1534"/>
      <c r="N17" s="1534"/>
      <c r="O17" s="1535"/>
      <c r="P17" s="984" t="s">
        <v>827</v>
      </c>
      <c r="Q17" s="984"/>
      <c r="R17" s="984"/>
      <c r="S17" s="1536"/>
      <c r="T17" s="1537"/>
      <c r="U17" s="1537"/>
      <c r="V17" s="1537"/>
      <c r="W17" s="1537"/>
      <c r="X17" s="1537"/>
      <c r="Y17" s="1538"/>
      <c r="Z17" s="459"/>
      <c r="AA17" s="457"/>
      <c r="AB17" s="457"/>
      <c r="AC17" s="457"/>
      <c r="AD17" s="457"/>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row>
    <row r="18" spans="1:88" s="36" customFormat="1" ht="39.75" customHeight="1">
      <c r="A18" s="459"/>
      <c r="B18" s="345"/>
      <c r="C18" s="342"/>
      <c r="D18" s="342"/>
      <c r="E18" s="342"/>
      <c r="F18" s="342"/>
      <c r="G18" s="342"/>
      <c r="H18" s="342"/>
      <c r="I18" s="346"/>
      <c r="J18" s="346"/>
      <c r="K18" s="346"/>
      <c r="L18" s="346"/>
      <c r="M18" s="346"/>
      <c r="N18" s="346"/>
      <c r="O18" s="346"/>
      <c r="P18" s="342"/>
      <c r="Q18" s="342"/>
      <c r="R18" s="342"/>
      <c r="S18" s="347"/>
      <c r="T18" s="347"/>
      <c r="U18" s="347"/>
      <c r="V18" s="347"/>
      <c r="W18" s="347"/>
      <c r="X18" s="347"/>
      <c r="Y18" s="347"/>
      <c r="Z18" s="459"/>
      <c r="AA18" s="457"/>
      <c r="AB18" s="457"/>
      <c r="AC18" s="457"/>
      <c r="AD18" s="457"/>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459"/>
      <c r="BE18" s="459"/>
      <c r="BF18" s="459"/>
      <c r="BG18" s="459"/>
      <c r="BH18" s="459"/>
      <c r="BI18" s="459"/>
      <c r="BJ18" s="459"/>
      <c r="BK18" s="459"/>
      <c r="BL18" s="459"/>
      <c r="BM18" s="459"/>
      <c r="BN18" s="459"/>
      <c r="BO18" s="459"/>
      <c r="BP18" s="459"/>
      <c r="BQ18" s="459"/>
      <c r="BR18" s="459"/>
      <c r="BS18" s="459"/>
      <c r="BT18" s="459"/>
      <c r="BU18" s="459"/>
      <c r="BV18" s="459"/>
      <c r="BW18" s="459"/>
      <c r="BX18" s="459"/>
      <c r="BY18" s="459"/>
      <c r="BZ18" s="459"/>
      <c r="CA18" s="459"/>
      <c r="CB18" s="459"/>
      <c r="CC18" s="459"/>
      <c r="CD18" s="459"/>
      <c r="CE18" s="459"/>
      <c r="CF18" s="459"/>
      <c r="CG18" s="459"/>
      <c r="CH18" s="459"/>
      <c r="CI18" s="459"/>
      <c r="CJ18" s="459"/>
    </row>
    <row r="19" spans="1:88" s="36" customFormat="1" ht="39.75" customHeight="1" thickBot="1">
      <c r="A19" s="459"/>
      <c r="B19" s="343"/>
      <c r="C19" s="1518" t="s">
        <v>841</v>
      </c>
      <c r="D19" s="1518"/>
      <c r="E19" s="1518"/>
      <c r="F19" s="1518"/>
      <c r="G19" s="1518"/>
      <c r="H19" s="1518"/>
      <c r="I19" s="1518"/>
      <c r="J19" s="1518"/>
      <c r="K19" s="1518"/>
      <c r="L19" s="1518"/>
      <c r="M19" s="1518"/>
      <c r="N19" s="1515"/>
      <c r="O19" s="1515"/>
      <c r="P19" s="1515"/>
      <c r="Q19" s="1515"/>
      <c r="R19" s="1515"/>
      <c r="S19" s="1516"/>
      <c r="T19" s="1516"/>
      <c r="U19" s="1516"/>
      <c r="V19" s="1516"/>
      <c r="W19" s="1516"/>
      <c r="X19" s="1517"/>
      <c r="Y19" s="1517"/>
      <c r="Z19" s="459"/>
      <c r="AA19" s="457"/>
      <c r="AB19" s="457"/>
      <c r="AC19" s="457"/>
      <c r="AD19" s="457"/>
      <c r="AE19" s="1514" t="s">
        <v>612</v>
      </c>
      <c r="AF19" s="1514"/>
      <c r="AG19" s="1514"/>
      <c r="AH19" s="1514"/>
      <c r="AI19" s="1514"/>
      <c r="AJ19" s="655"/>
      <c r="AK19" s="655"/>
      <c r="AL19" s="655"/>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row>
    <row r="20" spans="1:88" s="37" customFormat="1" ht="30" customHeight="1">
      <c r="A20" s="460"/>
      <c r="B20" s="343"/>
      <c r="C20" s="309"/>
      <c r="D20" s="309"/>
      <c r="E20" s="344"/>
      <c r="F20" s="1509" t="s">
        <v>830</v>
      </c>
      <c r="G20" s="1510"/>
      <c r="H20" s="1510"/>
      <c r="I20" s="1510"/>
      <c r="J20" s="1511"/>
      <c r="K20" s="1509" t="s">
        <v>831</v>
      </c>
      <c r="L20" s="1510"/>
      <c r="M20" s="1510"/>
      <c r="N20" s="1510"/>
      <c r="O20" s="1511"/>
      <c r="P20" s="1509" t="s">
        <v>840</v>
      </c>
      <c r="Q20" s="1510"/>
      <c r="R20" s="1510"/>
      <c r="S20" s="1510"/>
      <c r="T20" s="1511"/>
      <c r="U20" s="1509" t="s">
        <v>832</v>
      </c>
      <c r="V20" s="1510"/>
      <c r="W20" s="1510"/>
      <c r="X20" s="1510"/>
      <c r="Y20" s="1511"/>
      <c r="Z20" s="460"/>
      <c r="AA20" s="457"/>
      <c r="AB20" s="457"/>
      <c r="AC20" s="457"/>
      <c r="AD20" s="457"/>
      <c r="AE20" s="1514"/>
      <c r="AF20" s="1514"/>
      <c r="AG20" s="1514"/>
      <c r="AH20" s="1514"/>
      <c r="AI20" s="1514"/>
      <c r="AJ20" s="656"/>
      <c r="AK20" s="656"/>
      <c r="AL20" s="656"/>
      <c r="AM20" s="460"/>
      <c r="AN20" s="460"/>
      <c r="AO20" s="460"/>
      <c r="AP20" s="460"/>
      <c r="AQ20" s="460"/>
      <c r="AR20" s="460"/>
      <c r="AS20" s="460"/>
      <c r="AT20" s="460"/>
      <c r="AU20" s="460"/>
      <c r="AV20" s="460"/>
      <c r="AW20" s="460"/>
      <c r="AX20" s="460"/>
      <c r="AY20" s="460"/>
      <c r="AZ20" s="460"/>
      <c r="BA20" s="460"/>
      <c r="BB20" s="460"/>
      <c r="BC20" s="460"/>
      <c r="BD20" s="460"/>
      <c r="BE20" s="460"/>
      <c r="BF20" s="460"/>
      <c r="BG20" s="460"/>
      <c r="BH20" s="460"/>
      <c r="BI20" s="460"/>
      <c r="BJ20" s="460"/>
      <c r="BK20" s="460"/>
      <c r="BL20" s="460"/>
      <c r="BM20" s="460"/>
      <c r="BN20" s="460"/>
      <c r="BO20" s="460"/>
      <c r="BP20" s="460"/>
      <c r="BQ20" s="460"/>
      <c r="BR20" s="460"/>
      <c r="BS20" s="460"/>
      <c r="BT20" s="460"/>
      <c r="BU20" s="460"/>
      <c r="BV20" s="460"/>
      <c r="BW20" s="460"/>
      <c r="BX20" s="460"/>
      <c r="BY20" s="460"/>
      <c r="BZ20" s="460"/>
      <c r="CA20" s="460"/>
      <c r="CB20" s="460"/>
      <c r="CC20" s="460"/>
      <c r="CD20" s="460"/>
      <c r="CE20" s="460"/>
      <c r="CF20" s="460"/>
      <c r="CG20" s="460"/>
      <c r="CH20" s="460"/>
      <c r="CI20" s="460"/>
      <c r="CJ20" s="460"/>
    </row>
    <row r="21" spans="1:88" s="37" customFormat="1" ht="30" customHeight="1">
      <c r="A21" s="460"/>
      <c r="B21" s="343"/>
      <c r="C21" s="309"/>
      <c r="D21" s="309"/>
      <c r="E21" s="344"/>
      <c r="F21" s="1499" t="s">
        <v>834</v>
      </c>
      <c r="G21" s="950"/>
      <c r="H21" s="493"/>
      <c r="I21" s="338" t="s">
        <v>671</v>
      </c>
      <c r="J21" s="1500" t="s">
        <v>833</v>
      </c>
      <c r="K21" s="1499" t="s">
        <v>834</v>
      </c>
      <c r="L21" s="950"/>
      <c r="M21" s="493"/>
      <c r="N21" s="338" t="s">
        <v>671</v>
      </c>
      <c r="O21" s="1500" t="s">
        <v>833</v>
      </c>
      <c r="P21" s="1499" t="s">
        <v>834</v>
      </c>
      <c r="Q21" s="950"/>
      <c r="R21" s="493"/>
      <c r="S21" s="338" t="s">
        <v>671</v>
      </c>
      <c r="T21" s="1500" t="s">
        <v>833</v>
      </c>
      <c r="U21" s="1499" t="s">
        <v>834</v>
      </c>
      <c r="V21" s="950"/>
      <c r="W21" s="493"/>
      <c r="X21" s="338" t="s">
        <v>671</v>
      </c>
      <c r="Y21" s="1500" t="s">
        <v>833</v>
      </c>
      <c r="Z21" s="460"/>
      <c r="AA21" s="457"/>
      <c r="AB21" s="457"/>
      <c r="AC21" s="457"/>
      <c r="AD21" s="457"/>
      <c r="AE21" s="657" t="s">
        <v>613</v>
      </c>
      <c r="AF21" s="657" t="s">
        <v>614</v>
      </c>
      <c r="AG21" s="657" t="s">
        <v>615</v>
      </c>
      <c r="AH21" s="657"/>
      <c r="AI21" s="657"/>
      <c r="AJ21" s="656"/>
      <c r="AK21" s="656"/>
      <c r="AL21" s="656"/>
      <c r="AM21" s="460"/>
      <c r="AN21" s="460"/>
      <c r="AO21" s="460"/>
      <c r="AP21" s="460"/>
      <c r="AQ21" s="460"/>
      <c r="AR21" s="460"/>
      <c r="AS21" s="460"/>
      <c r="AT21" s="460"/>
      <c r="AU21" s="460"/>
      <c r="AV21" s="460"/>
      <c r="AW21" s="460"/>
      <c r="AX21" s="460"/>
      <c r="AY21" s="460"/>
      <c r="AZ21" s="460"/>
      <c r="BA21" s="460"/>
      <c r="BB21" s="460"/>
      <c r="BC21" s="460"/>
      <c r="BD21" s="460"/>
      <c r="BE21" s="460"/>
      <c r="BF21" s="460"/>
      <c r="BG21" s="460"/>
      <c r="BH21" s="460"/>
      <c r="BI21" s="460"/>
      <c r="BJ21" s="460"/>
      <c r="BK21" s="460"/>
      <c r="BL21" s="460"/>
      <c r="BM21" s="460"/>
      <c r="BN21" s="460"/>
      <c r="BO21" s="460"/>
      <c r="BP21" s="460"/>
      <c r="BQ21" s="460"/>
      <c r="BR21" s="460"/>
      <c r="BS21" s="460"/>
      <c r="BT21" s="460"/>
      <c r="BU21" s="460"/>
      <c r="BV21" s="460"/>
      <c r="BW21" s="460"/>
      <c r="BX21" s="460"/>
      <c r="BY21" s="460"/>
      <c r="BZ21" s="460"/>
      <c r="CA21" s="460"/>
      <c r="CB21" s="460"/>
      <c r="CC21" s="460"/>
      <c r="CD21" s="460"/>
      <c r="CE21" s="460"/>
      <c r="CF21" s="460"/>
      <c r="CG21" s="460"/>
      <c r="CH21" s="460"/>
      <c r="CI21" s="460"/>
      <c r="CJ21" s="460"/>
    </row>
    <row r="22" spans="1:88" s="37" customFormat="1" ht="30" customHeight="1">
      <c r="A22" s="1549" t="s">
        <v>913</v>
      </c>
      <c r="B22" s="343"/>
      <c r="C22" s="309"/>
      <c r="D22" s="309"/>
      <c r="E22" s="344"/>
      <c r="F22" s="1499" t="s">
        <v>835</v>
      </c>
      <c r="G22" s="950"/>
      <c r="H22" s="493"/>
      <c r="I22" s="338" t="s">
        <v>671</v>
      </c>
      <c r="J22" s="1500"/>
      <c r="K22" s="1499" t="s">
        <v>835</v>
      </c>
      <c r="L22" s="950"/>
      <c r="M22" s="493"/>
      <c r="N22" s="338" t="s">
        <v>671</v>
      </c>
      <c r="O22" s="1500"/>
      <c r="P22" s="1499" t="s">
        <v>835</v>
      </c>
      <c r="Q22" s="950"/>
      <c r="R22" s="493"/>
      <c r="S22" s="338" t="s">
        <v>671</v>
      </c>
      <c r="T22" s="1500"/>
      <c r="U22" s="1499" t="s">
        <v>835</v>
      </c>
      <c r="V22" s="950"/>
      <c r="W22" s="493"/>
      <c r="X22" s="338" t="s">
        <v>671</v>
      </c>
      <c r="Y22" s="1500"/>
      <c r="Z22" s="460"/>
      <c r="AA22" s="457"/>
      <c r="AB22" s="457"/>
      <c r="AC22" s="457"/>
      <c r="AD22" s="457"/>
      <c r="AE22" s="656"/>
      <c r="AF22" s="656"/>
      <c r="AG22" s="656"/>
      <c r="AH22" s="656"/>
      <c r="AI22" s="656"/>
      <c r="AJ22" s="656"/>
      <c r="AK22" s="656"/>
      <c r="AL22" s="656"/>
      <c r="AM22" s="460"/>
      <c r="AN22" s="460"/>
      <c r="AO22" s="460"/>
      <c r="AP22" s="460"/>
      <c r="AQ22" s="460"/>
      <c r="AR22" s="460"/>
      <c r="AS22" s="460"/>
      <c r="AT22" s="460"/>
      <c r="AU22" s="460"/>
      <c r="AV22" s="460"/>
      <c r="AW22" s="460"/>
      <c r="AX22" s="460"/>
      <c r="AY22" s="460"/>
      <c r="AZ22" s="460"/>
      <c r="BA22" s="460"/>
      <c r="BB22" s="460"/>
      <c r="BC22" s="460"/>
      <c r="BD22" s="460"/>
      <c r="BE22" s="460"/>
      <c r="BF22" s="460"/>
      <c r="BG22" s="460"/>
      <c r="BH22" s="460"/>
      <c r="BI22" s="460"/>
      <c r="BJ22" s="460"/>
      <c r="BK22" s="460"/>
      <c r="BL22" s="460"/>
      <c r="BM22" s="460"/>
      <c r="BN22" s="460"/>
      <c r="BO22" s="460"/>
      <c r="BP22" s="460"/>
      <c r="BQ22" s="460"/>
      <c r="BR22" s="460"/>
      <c r="BS22" s="460"/>
      <c r="BT22" s="460"/>
      <c r="BU22" s="460"/>
      <c r="BV22" s="460"/>
      <c r="BW22" s="460"/>
      <c r="BX22" s="460"/>
      <c r="BY22" s="460"/>
      <c r="BZ22" s="460"/>
      <c r="CA22" s="460"/>
      <c r="CB22" s="460"/>
      <c r="CC22" s="460"/>
      <c r="CD22" s="460"/>
      <c r="CE22" s="460"/>
      <c r="CF22" s="460"/>
      <c r="CG22" s="460"/>
      <c r="CH22" s="460"/>
      <c r="CI22" s="460"/>
      <c r="CJ22" s="460"/>
    </row>
    <row r="23" spans="1:88" s="37" customFormat="1" ht="30" customHeight="1">
      <c r="A23" s="1549"/>
      <c r="B23" s="343"/>
      <c r="C23" s="309"/>
      <c r="D23" s="309"/>
      <c r="E23" s="344"/>
      <c r="F23" s="1499" t="s">
        <v>836</v>
      </c>
      <c r="G23" s="950"/>
      <c r="H23" s="493"/>
      <c r="I23" s="338" t="s">
        <v>671</v>
      </c>
      <c r="J23" s="1500"/>
      <c r="K23" s="1499" t="s">
        <v>836</v>
      </c>
      <c r="L23" s="950"/>
      <c r="M23" s="493"/>
      <c r="N23" s="338" t="s">
        <v>671</v>
      </c>
      <c r="O23" s="1500"/>
      <c r="P23" s="1499" t="s">
        <v>836</v>
      </c>
      <c r="Q23" s="950"/>
      <c r="R23" s="493"/>
      <c r="S23" s="338" t="s">
        <v>671</v>
      </c>
      <c r="T23" s="1500"/>
      <c r="U23" s="1499" t="s">
        <v>836</v>
      </c>
      <c r="V23" s="950"/>
      <c r="W23" s="493"/>
      <c r="X23" s="338" t="s">
        <v>671</v>
      </c>
      <c r="Y23" s="1500"/>
      <c r="Z23" s="460"/>
      <c r="AA23" s="457"/>
      <c r="AB23" s="457"/>
      <c r="AC23" s="457"/>
      <c r="AD23" s="457"/>
      <c r="AE23" s="1539" t="s">
        <v>756</v>
      </c>
      <c r="AF23" s="1539"/>
      <c r="AG23" s="658" t="s">
        <v>810</v>
      </c>
      <c r="AH23" s="658" t="s">
        <v>811</v>
      </c>
      <c r="AI23" s="658" t="s">
        <v>757</v>
      </c>
      <c r="AJ23" s="658" t="s">
        <v>759</v>
      </c>
      <c r="AK23" s="658" t="s">
        <v>760</v>
      </c>
      <c r="AL23" s="658" t="s">
        <v>758</v>
      </c>
      <c r="AM23" s="460"/>
      <c r="AN23" s="460"/>
      <c r="AO23" s="460"/>
      <c r="AP23" s="460"/>
      <c r="AQ23" s="460"/>
      <c r="AR23" s="460"/>
      <c r="AS23" s="460"/>
      <c r="AT23" s="460"/>
      <c r="AU23" s="460"/>
      <c r="AV23" s="460"/>
      <c r="AW23" s="460"/>
      <c r="AX23" s="460"/>
      <c r="AY23" s="460"/>
      <c r="AZ23" s="460"/>
      <c r="BA23" s="460"/>
      <c r="BB23" s="460"/>
      <c r="BC23" s="460"/>
      <c r="BD23" s="460"/>
      <c r="BE23" s="460"/>
      <c r="BF23" s="460"/>
      <c r="BG23" s="460"/>
      <c r="BH23" s="460"/>
      <c r="BI23" s="460"/>
      <c r="BJ23" s="460"/>
      <c r="BK23" s="460"/>
      <c r="BL23" s="460"/>
      <c r="BM23" s="460"/>
      <c r="BN23" s="460"/>
      <c r="BO23" s="460"/>
      <c r="BP23" s="460"/>
      <c r="BQ23" s="460"/>
      <c r="BR23" s="460"/>
      <c r="BS23" s="460"/>
      <c r="BT23" s="460"/>
      <c r="BU23" s="460"/>
      <c r="BV23" s="460"/>
      <c r="BW23" s="460"/>
      <c r="BX23" s="460"/>
      <c r="BY23" s="460"/>
      <c r="BZ23" s="460"/>
      <c r="CA23" s="460"/>
      <c r="CB23" s="460"/>
      <c r="CC23" s="460"/>
      <c r="CD23" s="460"/>
      <c r="CE23" s="460"/>
      <c r="CF23" s="460"/>
      <c r="CG23" s="460"/>
      <c r="CH23" s="460"/>
      <c r="CI23" s="460"/>
      <c r="CJ23" s="460"/>
    </row>
    <row r="24" spans="1:88" s="37" customFormat="1" ht="30" customHeight="1">
      <c r="A24" s="1549"/>
      <c r="B24" s="343"/>
      <c r="C24" s="309"/>
      <c r="D24" s="309"/>
      <c r="E24" s="344"/>
      <c r="F24" s="1502" t="s">
        <v>838</v>
      </c>
      <c r="G24" s="953"/>
      <c r="H24" s="494"/>
      <c r="I24" s="339" t="s">
        <v>671</v>
      </c>
      <c r="J24" s="496"/>
      <c r="K24" s="1502" t="s">
        <v>838</v>
      </c>
      <c r="L24" s="953"/>
      <c r="M24" s="497"/>
      <c r="N24" s="339" t="s">
        <v>671</v>
      </c>
      <c r="O24" s="496"/>
      <c r="P24" s="1502" t="s">
        <v>838</v>
      </c>
      <c r="Q24" s="953"/>
      <c r="R24" s="497"/>
      <c r="S24" s="339" t="s">
        <v>671</v>
      </c>
      <c r="T24" s="496"/>
      <c r="U24" s="1502" t="s">
        <v>838</v>
      </c>
      <c r="V24" s="953"/>
      <c r="W24" s="497"/>
      <c r="X24" s="339" t="s">
        <v>671</v>
      </c>
      <c r="Y24" s="496"/>
      <c r="Z24" s="460"/>
      <c r="AA24" s="457"/>
      <c r="AB24" s="457"/>
      <c r="AC24" s="457"/>
      <c r="AD24" s="457"/>
      <c r="AE24" s="656"/>
      <c r="AF24" s="656"/>
      <c r="AG24" s="656"/>
      <c r="AH24" s="656"/>
      <c r="AI24" s="656"/>
      <c r="AJ24" s="656"/>
      <c r="AK24" s="656"/>
      <c r="AL24" s="656"/>
      <c r="AM24" s="460"/>
      <c r="AN24" s="460"/>
      <c r="AO24" s="460"/>
      <c r="AP24" s="460"/>
      <c r="AQ24" s="460"/>
      <c r="AR24" s="460"/>
      <c r="AS24" s="460"/>
      <c r="AT24" s="460"/>
      <c r="AU24" s="460"/>
      <c r="AV24" s="460"/>
      <c r="AW24" s="460"/>
      <c r="AX24" s="460"/>
      <c r="AY24" s="460"/>
      <c r="AZ24" s="460"/>
      <c r="BA24" s="460"/>
      <c r="BB24" s="460"/>
      <c r="BC24" s="460"/>
      <c r="BD24" s="460"/>
      <c r="BE24" s="460"/>
      <c r="BF24" s="460"/>
      <c r="BG24" s="460"/>
      <c r="BH24" s="460"/>
      <c r="BI24" s="460"/>
      <c r="BJ24" s="460"/>
      <c r="BK24" s="460"/>
      <c r="BL24" s="460"/>
      <c r="BM24" s="460"/>
      <c r="BN24" s="460"/>
      <c r="BO24" s="460"/>
      <c r="BP24" s="460"/>
      <c r="BQ24" s="460"/>
      <c r="BR24" s="460"/>
      <c r="BS24" s="460"/>
      <c r="BT24" s="460"/>
      <c r="BU24" s="460"/>
      <c r="BV24" s="460"/>
      <c r="BW24" s="460"/>
      <c r="BX24" s="460"/>
      <c r="BY24" s="460"/>
      <c r="BZ24" s="460"/>
      <c r="CA24" s="460"/>
      <c r="CB24" s="460"/>
      <c r="CC24" s="460"/>
      <c r="CD24" s="460"/>
      <c r="CE24" s="460"/>
      <c r="CF24" s="460"/>
      <c r="CG24" s="460"/>
      <c r="CH24" s="460"/>
      <c r="CI24" s="460"/>
      <c r="CJ24" s="460"/>
    </row>
    <row r="25" spans="1:88" s="37" customFormat="1" ht="30" customHeight="1" thickBot="1">
      <c r="A25" s="1549"/>
      <c r="B25" s="343"/>
      <c r="C25" s="309"/>
      <c r="D25" s="309"/>
      <c r="E25" s="344"/>
      <c r="F25" s="1498" t="s">
        <v>839</v>
      </c>
      <c r="G25" s="1003"/>
      <c r="H25" s="495">
        <f>SUM(H21:H24)</f>
        <v>0</v>
      </c>
      <c r="I25" s="340" t="s">
        <v>671</v>
      </c>
      <c r="J25" s="341" t="s">
        <v>837</v>
      </c>
      <c r="K25" s="1498" t="s">
        <v>839</v>
      </c>
      <c r="L25" s="1003"/>
      <c r="M25" s="495">
        <f>SUM(M21:M24)</f>
        <v>0</v>
      </c>
      <c r="N25" s="340" t="s">
        <v>671</v>
      </c>
      <c r="O25" s="341" t="s">
        <v>837</v>
      </c>
      <c r="P25" s="1498" t="s">
        <v>839</v>
      </c>
      <c r="Q25" s="1003"/>
      <c r="R25" s="495">
        <f>SUM(R21:R24)</f>
        <v>0</v>
      </c>
      <c r="S25" s="340" t="s">
        <v>671</v>
      </c>
      <c r="T25" s="341" t="s">
        <v>837</v>
      </c>
      <c r="U25" s="1498" t="s">
        <v>839</v>
      </c>
      <c r="V25" s="1003"/>
      <c r="W25" s="495">
        <f>SUM(W21:W24)</f>
        <v>0</v>
      </c>
      <c r="X25" s="340" t="s">
        <v>671</v>
      </c>
      <c r="Y25" s="341" t="s">
        <v>837</v>
      </c>
      <c r="Z25" s="460"/>
      <c r="AA25" s="457"/>
      <c r="AB25" s="457"/>
      <c r="AC25" s="457"/>
      <c r="AD25" s="457"/>
      <c r="AE25" s="656"/>
      <c r="AF25" s="656"/>
      <c r="AG25" s="656"/>
      <c r="AH25" s="656"/>
      <c r="AI25" s="656"/>
      <c r="AJ25" s="656"/>
      <c r="AK25" s="656"/>
      <c r="AL25" s="656"/>
      <c r="AM25" s="460"/>
      <c r="AN25" s="460"/>
      <c r="AO25" s="460"/>
      <c r="AP25" s="460"/>
      <c r="AQ25" s="460"/>
      <c r="AR25" s="460"/>
      <c r="AS25" s="460"/>
      <c r="AT25" s="460"/>
      <c r="AU25" s="460"/>
      <c r="AV25" s="460"/>
      <c r="AW25" s="460"/>
      <c r="AX25" s="460"/>
      <c r="AY25" s="460"/>
      <c r="AZ25" s="460"/>
      <c r="BA25" s="460"/>
      <c r="BB25" s="460"/>
      <c r="BC25" s="460"/>
      <c r="BD25" s="460"/>
      <c r="BE25" s="460"/>
      <c r="BF25" s="460"/>
      <c r="BG25" s="460"/>
      <c r="BH25" s="460"/>
      <c r="BI25" s="460"/>
      <c r="BJ25" s="460"/>
      <c r="BK25" s="460"/>
      <c r="BL25" s="460"/>
      <c r="BM25" s="460"/>
      <c r="BN25" s="460"/>
      <c r="BO25" s="460"/>
      <c r="BP25" s="460"/>
      <c r="BQ25" s="460"/>
      <c r="BR25" s="460"/>
      <c r="BS25" s="460"/>
      <c r="BT25" s="460"/>
      <c r="BU25" s="460"/>
      <c r="BV25" s="460"/>
      <c r="BW25" s="460"/>
      <c r="BX25" s="460"/>
      <c r="BY25" s="460"/>
      <c r="BZ25" s="460"/>
      <c r="CA25" s="460"/>
      <c r="CB25" s="460"/>
      <c r="CC25" s="460"/>
      <c r="CD25" s="460"/>
      <c r="CE25" s="460"/>
      <c r="CF25" s="460"/>
      <c r="CG25" s="460"/>
      <c r="CH25" s="460"/>
      <c r="CI25" s="460"/>
      <c r="CJ25" s="460"/>
    </row>
    <row r="26" spans="1:88" s="37" customFormat="1" ht="30" customHeight="1">
      <c r="A26" s="1549"/>
      <c r="B26" s="1501" t="s">
        <v>133</v>
      </c>
      <c r="C26" s="1501"/>
      <c r="D26" s="1501"/>
      <c r="E26" s="1501"/>
      <c r="F26" s="1501"/>
      <c r="G26" s="1501"/>
      <c r="H26" s="1501"/>
      <c r="I26" s="1501"/>
      <c r="J26" s="1501"/>
      <c r="K26" s="1501"/>
      <c r="L26" s="1501"/>
      <c r="M26" s="1501"/>
      <c r="N26" s="1501"/>
      <c r="O26" s="1501"/>
      <c r="P26" s="1501"/>
      <c r="Q26" s="1501"/>
      <c r="R26" s="1501"/>
      <c r="S26" s="1501"/>
      <c r="T26" s="1501"/>
      <c r="U26" s="1501"/>
      <c r="V26" s="1501"/>
      <c r="W26" s="1501"/>
      <c r="X26" s="1501"/>
      <c r="Y26" s="1501"/>
      <c r="Z26" s="460"/>
      <c r="AA26" s="457"/>
      <c r="AB26" s="457"/>
      <c r="AC26" s="457"/>
      <c r="AD26" s="457"/>
      <c r="AE26" s="656"/>
      <c r="AF26" s="656"/>
      <c r="AG26" s="656"/>
      <c r="AH26" s="656"/>
      <c r="AI26" s="656"/>
      <c r="AJ26" s="656"/>
      <c r="AK26" s="656"/>
      <c r="AL26" s="656"/>
      <c r="AM26" s="460"/>
      <c r="AN26" s="460"/>
      <c r="AO26" s="460"/>
      <c r="AP26" s="460"/>
      <c r="AQ26" s="460"/>
      <c r="AR26" s="460"/>
      <c r="AS26" s="460"/>
      <c r="AT26" s="460"/>
      <c r="AU26" s="460"/>
      <c r="AV26" s="460"/>
      <c r="AW26" s="460"/>
      <c r="AX26" s="460"/>
      <c r="AY26" s="460"/>
      <c r="AZ26" s="460"/>
      <c r="BA26" s="460"/>
      <c r="BB26" s="460"/>
      <c r="BC26" s="460"/>
      <c r="BD26" s="460"/>
      <c r="BE26" s="460"/>
      <c r="BF26" s="460"/>
      <c r="BG26" s="460"/>
      <c r="BH26" s="460"/>
      <c r="BI26" s="460"/>
      <c r="BJ26" s="460"/>
      <c r="BK26" s="460"/>
      <c r="BL26" s="460"/>
      <c r="BM26" s="460"/>
      <c r="BN26" s="460"/>
      <c r="BO26" s="460"/>
      <c r="BP26" s="460"/>
      <c r="BQ26" s="460"/>
      <c r="BR26" s="460"/>
      <c r="BS26" s="460"/>
      <c r="BT26" s="460"/>
      <c r="BU26" s="460"/>
      <c r="BV26" s="460"/>
      <c r="BW26" s="460"/>
      <c r="BX26" s="460"/>
      <c r="BY26" s="460"/>
      <c r="BZ26" s="460"/>
      <c r="CA26" s="460"/>
      <c r="CB26" s="460"/>
      <c r="CC26" s="460"/>
      <c r="CD26" s="460"/>
      <c r="CE26" s="460"/>
      <c r="CF26" s="460"/>
      <c r="CG26" s="460"/>
      <c r="CH26" s="460"/>
      <c r="CI26" s="460"/>
      <c r="CJ26" s="460"/>
    </row>
    <row r="27" spans="1:88" s="19" customFormat="1" ht="49.5" customHeight="1">
      <c r="A27" s="461"/>
      <c r="B27" s="461"/>
      <c r="C27" s="461"/>
      <c r="D27" s="461"/>
      <c r="E27" s="461"/>
      <c r="F27" s="461"/>
      <c r="G27" s="462"/>
      <c r="H27" s="462"/>
      <c r="I27" s="462"/>
      <c r="J27" s="462"/>
      <c r="K27" s="462"/>
      <c r="L27" s="461"/>
      <c r="M27" s="461"/>
      <c r="N27" s="461"/>
      <c r="O27" s="461"/>
      <c r="P27" s="461"/>
      <c r="Q27" s="461"/>
      <c r="R27" s="461"/>
      <c r="S27" s="461"/>
      <c r="T27" s="461"/>
      <c r="U27" s="461"/>
      <c r="V27" s="461"/>
      <c r="W27" s="461"/>
      <c r="X27" s="461"/>
      <c r="Y27" s="461"/>
      <c r="Z27" s="462"/>
      <c r="AA27" s="457"/>
      <c r="AB27" s="457"/>
      <c r="AC27" s="457"/>
      <c r="AD27" s="457"/>
      <c r="AE27" s="657"/>
      <c r="AF27" s="657"/>
      <c r="AG27" s="657"/>
      <c r="AH27" s="657"/>
      <c r="AI27" s="657"/>
      <c r="AJ27" s="657"/>
      <c r="AK27" s="657"/>
      <c r="AL27" s="657"/>
      <c r="AM27" s="462"/>
      <c r="AN27" s="462"/>
      <c r="AO27" s="462"/>
      <c r="AP27" s="462"/>
      <c r="AQ27" s="462"/>
      <c r="AR27" s="462"/>
      <c r="AS27" s="462"/>
      <c r="AT27" s="462"/>
      <c r="AU27" s="462"/>
      <c r="AV27" s="462"/>
      <c r="AW27" s="462"/>
      <c r="AX27" s="462"/>
      <c r="AY27" s="462"/>
      <c r="AZ27" s="462"/>
      <c r="BA27" s="462"/>
      <c r="BB27" s="462"/>
      <c r="BC27" s="462"/>
      <c r="BD27" s="462"/>
      <c r="BE27" s="462"/>
      <c r="BF27" s="462"/>
      <c r="BG27" s="462"/>
      <c r="BH27" s="462"/>
      <c r="BI27" s="462"/>
      <c r="BJ27" s="462"/>
      <c r="BK27" s="462"/>
      <c r="BL27" s="462"/>
      <c r="BM27" s="462"/>
      <c r="BN27" s="462"/>
      <c r="BO27" s="462"/>
      <c r="BP27" s="462"/>
      <c r="BQ27" s="462"/>
      <c r="BR27" s="462"/>
      <c r="BS27" s="462"/>
      <c r="BT27" s="462"/>
      <c r="BU27" s="462"/>
      <c r="BV27" s="462"/>
      <c r="BW27" s="462"/>
      <c r="BX27" s="462"/>
      <c r="BY27" s="462"/>
      <c r="BZ27" s="462"/>
      <c r="CA27" s="462"/>
      <c r="CB27" s="462"/>
      <c r="CC27" s="462"/>
      <c r="CD27" s="462"/>
      <c r="CE27" s="462"/>
      <c r="CF27" s="462"/>
      <c r="CG27" s="462"/>
      <c r="CH27" s="462"/>
      <c r="CI27" s="462"/>
      <c r="CJ27" s="462"/>
    </row>
    <row r="28" spans="1:88" s="19" customFormat="1" ht="49.5" customHeight="1">
      <c r="A28" s="461"/>
      <c r="B28" s="461"/>
      <c r="C28" s="461"/>
      <c r="D28" s="461"/>
      <c r="E28" s="461"/>
      <c r="F28" s="461"/>
      <c r="G28" s="462"/>
      <c r="H28" s="462"/>
      <c r="I28" s="462"/>
      <c r="J28" s="462"/>
      <c r="K28" s="462"/>
      <c r="L28" s="461"/>
      <c r="M28" s="461"/>
      <c r="N28" s="461"/>
      <c r="O28" s="461"/>
      <c r="P28" s="461"/>
      <c r="Q28" s="461"/>
      <c r="R28" s="461"/>
      <c r="S28" s="461"/>
      <c r="T28" s="461"/>
      <c r="U28" s="461"/>
      <c r="V28" s="461"/>
      <c r="W28" s="461"/>
      <c r="X28" s="461"/>
      <c r="Y28" s="461"/>
      <c r="Z28" s="462"/>
      <c r="AA28" s="457"/>
      <c r="AB28" s="457"/>
      <c r="AC28" s="457"/>
      <c r="AD28" s="457"/>
      <c r="AE28" s="659"/>
      <c r="AF28" s="659"/>
      <c r="AG28" s="657"/>
      <c r="AH28" s="657"/>
      <c r="AI28" s="657"/>
      <c r="AJ28" s="657"/>
      <c r="AK28" s="657"/>
      <c r="AL28" s="657"/>
      <c r="AM28" s="462"/>
      <c r="AN28" s="462"/>
      <c r="AO28" s="462"/>
      <c r="AP28" s="462"/>
      <c r="AQ28" s="462"/>
      <c r="AR28" s="462"/>
      <c r="AS28" s="462"/>
      <c r="AT28" s="462"/>
      <c r="AU28" s="462"/>
      <c r="AV28" s="462"/>
      <c r="AW28" s="462"/>
      <c r="AX28" s="462"/>
      <c r="AY28" s="462"/>
      <c r="AZ28" s="462"/>
      <c r="BA28" s="462"/>
      <c r="BB28" s="462"/>
      <c r="BC28" s="462"/>
      <c r="BD28" s="462"/>
      <c r="BE28" s="462"/>
      <c r="BF28" s="462"/>
      <c r="BG28" s="462"/>
      <c r="BH28" s="462"/>
      <c r="BI28" s="462"/>
      <c r="BJ28" s="462"/>
      <c r="BK28" s="462"/>
      <c r="BL28" s="462"/>
      <c r="BM28" s="462"/>
      <c r="BN28" s="462"/>
      <c r="BO28" s="462"/>
      <c r="BP28" s="462"/>
      <c r="BQ28" s="462"/>
      <c r="BR28" s="462"/>
      <c r="BS28" s="462"/>
      <c r="BT28" s="462"/>
      <c r="BU28" s="462"/>
      <c r="BV28" s="462"/>
      <c r="BW28" s="462"/>
      <c r="BX28" s="462"/>
      <c r="BY28" s="462"/>
      <c r="BZ28" s="462"/>
      <c r="CA28" s="462"/>
      <c r="CB28" s="462"/>
      <c r="CC28" s="462"/>
      <c r="CD28" s="462"/>
      <c r="CE28" s="462"/>
      <c r="CF28" s="462"/>
      <c r="CG28" s="462"/>
      <c r="CH28" s="462"/>
      <c r="CI28" s="462"/>
      <c r="CJ28" s="462"/>
    </row>
    <row r="29" spans="1:88" s="19" customFormat="1" ht="49.5" customHeight="1">
      <c r="A29" s="461"/>
      <c r="B29" s="461"/>
      <c r="C29" s="461"/>
      <c r="D29" s="461"/>
      <c r="E29" s="461"/>
      <c r="F29" s="461"/>
      <c r="G29" s="462"/>
      <c r="H29" s="462"/>
      <c r="I29" s="462"/>
      <c r="J29" s="462"/>
      <c r="K29" s="462"/>
      <c r="L29" s="461"/>
      <c r="M29" s="461"/>
      <c r="N29" s="461"/>
      <c r="O29" s="461"/>
      <c r="P29" s="461"/>
      <c r="Q29" s="461"/>
      <c r="R29" s="461"/>
      <c r="S29" s="461"/>
      <c r="T29" s="461"/>
      <c r="U29" s="461"/>
      <c r="V29" s="461"/>
      <c r="W29" s="461"/>
      <c r="X29" s="461"/>
      <c r="Y29" s="461"/>
      <c r="Z29" s="462"/>
      <c r="AA29" s="457"/>
      <c r="AB29" s="457"/>
      <c r="AC29" s="457"/>
      <c r="AD29" s="457"/>
      <c r="AE29" s="653"/>
      <c r="AF29" s="654"/>
      <c r="AG29" s="657"/>
      <c r="AH29" s="657"/>
      <c r="AI29" s="657"/>
      <c r="AJ29" s="657"/>
      <c r="AK29" s="657"/>
      <c r="AL29" s="657"/>
      <c r="AM29" s="462"/>
      <c r="AN29" s="462"/>
      <c r="AO29" s="462"/>
      <c r="AP29" s="462"/>
      <c r="AQ29" s="462"/>
      <c r="AR29" s="462"/>
      <c r="AS29" s="462"/>
      <c r="AT29" s="462"/>
      <c r="AU29" s="462"/>
      <c r="AV29" s="462"/>
      <c r="AW29" s="462"/>
      <c r="AX29" s="462"/>
      <c r="AY29" s="462"/>
      <c r="AZ29" s="462"/>
      <c r="BA29" s="462"/>
      <c r="BB29" s="462"/>
      <c r="BC29" s="462"/>
      <c r="BD29" s="462"/>
      <c r="BE29" s="462"/>
      <c r="BF29" s="462"/>
      <c r="BG29" s="462"/>
      <c r="BH29" s="462"/>
      <c r="BI29" s="462"/>
      <c r="BJ29" s="462"/>
      <c r="BK29" s="462"/>
      <c r="BL29" s="462"/>
      <c r="BM29" s="462"/>
      <c r="BN29" s="462"/>
      <c r="BO29" s="462"/>
      <c r="BP29" s="462"/>
      <c r="BQ29" s="462"/>
      <c r="BR29" s="462"/>
      <c r="BS29" s="462"/>
      <c r="BT29" s="462"/>
      <c r="BU29" s="462"/>
      <c r="BV29" s="462"/>
      <c r="BW29" s="462"/>
      <c r="BX29" s="462"/>
      <c r="BY29" s="462"/>
      <c r="BZ29" s="462"/>
      <c r="CA29" s="462"/>
      <c r="CB29" s="462"/>
      <c r="CC29" s="462"/>
      <c r="CD29" s="462"/>
      <c r="CE29" s="462"/>
      <c r="CF29" s="462"/>
      <c r="CG29" s="462"/>
      <c r="CH29" s="462"/>
      <c r="CI29" s="462"/>
      <c r="CJ29" s="462"/>
    </row>
    <row r="30" spans="1:88" s="19" customFormat="1" ht="34.5" customHeight="1">
      <c r="A30" s="461"/>
      <c r="B30" s="461"/>
      <c r="C30" s="461"/>
      <c r="D30" s="461"/>
      <c r="E30" s="461"/>
      <c r="F30" s="461"/>
      <c r="G30" s="462"/>
      <c r="H30" s="462"/>
      <c r="I30" s="462"/>
      <c r="J30" s="462"/>
      <c r="K30" s="462"/>
      <c r="L30" s="461"/>
      <c r="M30" s="461"/>
      <c r="N30" s="461"/>
      <c r="O30" s="461"/>
      <c r="P30" s="461"/>
      <c r="Q30" s="461"/>
      <c r="R30" s="461"/>
      <c r="S30" s="461"/>
      <c r="T30" s="461"/>
      <c r="U30" s="461"/>
      <c r="V30" s="461"/>
      <c r="W30" s="461"/>
      <c r="X30" s="461"/>
      <c r="Y30" s="461"/>
      <c r="Z30" s="462"/>
      <c r="AA30" s="457"/>
      <c r="AB30" s="457"/>
      <c r="AC30" s="457"/>
      <c r="AD30" s="457"/>
      <c r="AE30" s="653"/>
      <c r="AF30" s="654"/>
      <c r="AG30" s="657"/>
      <c r="AH30" s="657"/>
      <c r="AI30" s="657"/>
      <c r="AJ30" s="657"/>
      <c r="AK30" s="657"/>
      <c r="AL30" s="657"/>
      <c r="AM30" s="462"/>
      <c r="AN30" s="462"/>
      <c r="AO30" s="462"/>
      <c r="AP30" s="462"/>
      <c r="AQ30" s="462"/>
      <c r="AR30" s="462"/>
      <c r="AS30" s="462"/>
      <c r="AT30" s="462"/>
      <c r="AU30" s="462"/>
      <c r="AV30" s="462"/>
      <c r="AW30" s="462"/>
      <c r="AX30" s="462"/>
      <c r="AY30" s="462"/>
      <c r="AZ30" s="462"/>
      <c r="BA30" s="462"/>
      <c r="BB30" s="462"/>
      <c r="BC30" s="462"/>
      <c r="BD30" s="462"/>
      <c r="BE30" s="462"/>
      <c r="BF30" s="462"/>
      <c r="BG30" s="462"/>
      <c r="BH30" s="462"/>
      <c r="BI30" s="462"/>
      <c r="BJ30" s="462"/>
      <c r="BK30" s="462"/>
      <c r="BL30" s="462"/>
      <c r="BM30" s="462"/>
      <c r="BN30" s="462"/>
      <c r="BO30" s="462"/>
      <c r="BP30" s="462"/>
      <c r="BQ30" s="462"/>
      <c r="BR30" s="462"/>
      <c r="BS30" s="462"/>
      <c r="BT30" s="462"/>
      <c r="BU30" s="462"/>
      <c r="BV30" s="462"/>
      <c r="BW30" s="462"/>
      <c r="BX30" s="462"/>
      <c r="BY30" s="462"/>
      <c r="BZ30" s="462"/>
      <c r="CA30" s="462"/>
      <c r="CB30" s="462"/>
      <c r="CC30" s="462"/>
      <c r="CD30" s="462"/>
      <c r="CE30" s="462"/>
      <c r="CF30" s="462"/>
      <c r="CG30" s="462"/>
      <c r="CH30" s="462"/>
      <c r="CI30" s="462"/>
      <c r="CJ30" s="462"/>
    </row>
    <row r="31" spans="1:88" s="19" customFormat="1" ht="34.5" customHeight="1">
      <c r="A31" s="461"/>
      <c r="B31" s="461"/>
      <c r="C31" s="461"/>
      <c r="D31" s="461"/>
      <c r="E31" s="461"/>
      <c r="F31" s="461"/>
      <c r="G31" s="462"/>
      <c r="H31" s="462"/>
      <c r="I31" s="462"/>
      <c r="J31" s="462"/>
      <c r="K31" s="462"/>
      <c r="L31" s="461"/>
      <c r="M31" s="461"/>
      <c r="N31" s="461"/>
      <c r="O31" s="461"/>
      <c r="P31" s="461"/>
      <c r="Q31" s="461"/>
      <c r="R31" s="461"/>
      <c r="S31" s="461"/>
      <c r="T31" s="461"/>
      <c r="U31" s="461"/>
      <c r="V31" s="461"/>
      <c r="W31" s="461"/>
      <c r="X31" s="461"/>
      <c r="Y31" s="461"/>
      <c r="Z31" s="462"/>
      <c r="AA31" s="461"/>
      <c r="AB31" s="462"/>
      <c r="AC31" s="651"/>
      <c r="AD31" s="651"/>
      <c r="AE31" s="651"/>
      <c r="AF31" s="652"/>
      <c r="AG31" s="462"/>
      <c r="AH31" s="462"/>
      <c r="AI31" s="462"/>
      <c r="AJ31" s="462"/>
      <c r="AK31" s="462"/>
      <c r="AL31" s="462"/>
      <c r="AM31" s="462"/>
      <c r="AN31" s="462"/>
      <c r="AO31" s="462"/>
      <c r="AP31" s="462"/>
      <c r="AQ31" s="462"/>
      <c r="AR31" s="462"/>
      <c r="AS31" s="462"/>
      <c r="AT31" s="462"/>
      <c r="AU31" s="462"/>
      <c r="AV31" s="462"/>
      <c r="AW31" s="462"/>
      <c r="AX31" s="462"/>
      <c r="AY31" s="462"/>
      <c r="AZ31" s="462"/>
      <c r="BA31" s="462"/>
      <c r="BB31" s="462"/>
      <c r="BC31" s="462"/>
      <c r="BD31" s="462"/>
      <c r="BE31" s="462"/>
      <c r="BF31" s="462"/>
      <c r="BG31" s="462"/>
      <c r="BH31" s="462"/>
      <c r="BI31" s="462"/>
      <c r="BJ31" s="462"/>
      <c r="BK31" s="462"/>
      <c r="BL31" s="462"/>
      <c r="BM31" s="462"/>
      <c r="BN31" s="462"/>
      <c r="BO31" s="462"/>
      <c r="BP31" s="462"/>
      <c r="BQ31" s="462"/>
      <c r="BR31" s="462"/>
      <c r="BS31" s="462"/>
      <c r="BT31" s="462"/>
      <c r="BU31" s="462"/>
      <c r="BV31" s="462"/>
      <c r="BW31" s="462"/>
      <c r="BX31" s="462"/>
      <c r="BY31" s="462"/>
      <c r="BZ31" s="462"/>
      <c r="CA31" s="462"/>
      <c r="CB31" s="462"/>
      <c r="CC31" s="462"/>
      <c r="CD31" s="462"/>
      <c r="CE31" s="462"/>
      <c r="CF31" s="462"/>
      <c r="CG31" s="462"/>
      <c r="CH31" s="462"/>
      <c r="CI31" s="462"/>
      <c r="CJ31" s="462"/>
    </row>
    <row r="32" spans="1:88" s="19" customFormat="1" ht="34.5" customHeight="1">
      <c r="A32" s="461"/>
      <c r="B32" s="461"/>
      <c r="C32" s="461"/>
      <c r="D32" s="461"/>
      <c r="E32" s="461"/>
      <c r="F32" s="461"/>
      <c r="G32" s="462"/>
      <c r="H32" s="462"/>
      <c r="I32" s="462"/>
      <c r="J32" s="462"/>
      <c r="K32" s="462"/>
      <c r="L32" s="461"/>
      <c r="M32" s="461"/>
      <c r="N32" s="461"/>
      <c r="O32" s="461"/>
      <c r="P32" s="461"/>
      <c r="Q32" s="461"/>
      <c r="R32" s="461"/>
      <c r="S32" s="461"/>
      <c r="T32" s="461"/>
      <c r="U32" s="461"/>
      <c r="V32" s="461"/>
      <c r="W32" s="461"/>
      <c r="X32" s="461"/>
      <c r="Y32" s="461"/>
      <c r="Z32" s="462"/>
      <c r="AA32" s="461"/>
      <c r="AB32" s="462"/>
      <c r="AC32" s="651"/>
      <c r="AD32" s="651"/>
      <c r="AE32" s="651"/>
      <c r="AF32" s="652"/>
      <c r="AG32" s="462"/>
      <c r="AH32" s="462"/>
      <c r="AI32" s="462"/>
      <c r="AJ32" s="462"/>
      <c r="AK32" s="462"/>
      <c r="AL32" s="462"/>
      <c r="AM32" s="462"/>
      <c r="AN32" s="462"/>
      <c r="AO32" s="462"/>
      <c r="AP32" s="462"/>
      <c r="AQ32" s="462"/>
      <c r="AR32" s="462"/>
      <c r="AS32" s="462"/>
      <c r="AT32" s="462"/>
      <c r="AU32" s="462"/>
      <c r="AV32" s="462"/>
      <c r="AW32" s="462"/>
      <c r="AX32" s="462"/>
      <c r="AY32" s="462"/>
      <c r="AZ32" s="462"/>
      <c r="BA32" s="462"/>
      <c r="BB32" s="462"/>
      <c r="BC32" s="462"/>
      <c r="BD32" s="462"/>
      <c r="BE32" s="462"/>
      <c r="BF32" s="462"/>
      <c r="BG32" s="462"/>
      <c r="BH32" s="462"/>
      <c r="BI32" s="462"/>
      <c r="BJ32" s="462"/>
      <c r="BK32" s="462"/>
      <c r="BL32" s="462"/>
      <c r="BM32" s="462"/>
      <c r="BN32" s="462"/>
      <c r="BO32" s="462"/>
      <c r="BP32" s="462"/>
      <c r="BQ32" s="462"/>
      <c r="BR32" s="462"/>
      <c r="BS32" s="462"/>
      <c r="BT32" s="462"/>
      <c r="BU32" s="462"/>
      <c r="BV32" s="462"/>
      <c r="BW32" s="462"/>
      <c r="BX32" s="462"/>
      <c r="BY32" s="462"/>
      <c r="BZ32" s="462"/>
      <c r="CA32" s="462"/>
      <c r="CB32" s="462"/>
      <c r="CC32" s="462"/>
      <c r="CD32" s="462"/>
      <c r="CE32" s="462"/>
      <c r="CF32" s="462"/>
      <c r="CG32" s="462"/>
      <c r="CH32" s="462"/>
      <c r="CI32" s="462"/>
      <c r="CJ32" s="462"/>
    </row>
    <row r="33" spans="1:88" s="19" customFormat="1" ht="34.5" customHeight="1">
      <c r="A33" s="461"/>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2"/>
      <c r="AA33" s="461"/>
      <c r="AB33" s="462"/>
      <c r="AC33" s="651"/>
      <c r="AD33" s="651"/>
      <c r="AE33" s="651"/>
      <c r="AF33" s="652"/>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462"/>
      <c r="BC33" s="462"/>
      <c r="BD33" s="462"/>
      <c r="BE33" s="462"/>
      <c r="BF33" s="462"/>
      <c r="BG33" s="462"/>
      <c r="BH33" s="462"/>
      <c r="BI33" s="462"/>
      <c r="BJ33" s="462"/>
      <c r="BK33" s="462"/>
      <c r="BL33" s="462"/>
      <c r="BM33" s="462"/>
      <c r="BN33" s="462"/>
      <c r="BO33" s="462"/>
      <c r="BP33" s="462"/>
      <c r="BQ33" s="462"/>
      <c r="BR33" s="462"/>
      <c r="BS33" s="462"/>
      <c r="BT33" s="462"/>
      <c r="BU33" s="462"/>
      <c r="BV33" s="462"/>
      <c r="BW33" s="462"/>
      <c r="BX33" s="462"/>
      <c r="BY33" s="462"/>
      <c r="BZ33" s="462"/>
      <c r="CA33" s="462"/>
      <c r="CB33" s="462"/>
      <c r="CC33" s="462"/>
      <c r="CD33" s="462"/>
      <c r="CE33" s="462"/>
      <c r="CF33" s="462"/>
      <c r="CG33" s="462"/>
      <c r="CH33" s="462"/>
      <c r="CI33" s="462"/>
      <c r="CJ33" s="462"/>
    </row>
    <row r="34" spans="1:88" ht="34.5" customHeight="1">
      <c r="A34" s="660"/>
      <c r="B34" s="660"/>
      <c r="C34" s="660"/>
      <c r="D34" s="660"/>
      <c r="E34" s="660"/>
      <c r="F34" s="660"/>
      <c r="G34" s="660"/>
      <c r="H34" s="660"/>
      <c r="I34" s="660"/>
      <c r="J34" s="660"/>
      <c r="K34" s="660"/>
      <c r="L34" s="660"/>
      <c r="M34" s="660"/>
      <c r="N34" s="660"/>
      <c r="O34" s="660"/>
      <c r="P34" s="660"/>
      <c r="Q34" s="660"/>
      <c r="R34" s="660"/>
      <c r="S34" s="660"/>
      <c r="T34" s="660"/>
      <c r="U34" s="660"/>
      <c r="V34" s="660"/>
      <c r="W34" s="660"/>
      <c r="X34" s="660"/>
      <c r="Y34" s="660"/>
      <c r="Z34" s="457"/>
      <c r="AA34" s="660"/>
      <c r="AB34" s="457"/>
      <c r="AC34" s="661"/>
      <c r="AD34" s="661"/>
      <c r="AE34" s="661"/>
      <c r="AF34" s="662"/>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c r="BP34" s="457"/>
      <c r="BQ34" s="457"/>
      <c r="BR34" s="457"/>
      <c r="BS34" s="457"/>
      <c r="BT34" s="457"/>
      <c r="BU34" s="457"/>
      <c r="BV34" s="457"/>
      <c r="BW34" s="457"/>
      <c r="BX34" s="457"/>
      <c r="BY34" s="457"/>
      <c r="BZ34" s="457"/>
      <c r="CA34" s="457"/>
      <c r="CB34" s="457"/>
      <c r="CC34" s="457"/>
      <c r="CD34" s="457"/>
      <c r="CE34" s="457"/>
      <c r="CF34" s="457"/>
      <c r="CG34" s="457"/>
      <c r="CH34" s="457"/>
      <c r="CI34" s="457"/>
      <c r="CJ34" s="457"/>
    </row>
    <row r="35" spans="1:88" ht="34.5" customHeight="1">
      <c r="A35" s="660"/>
      <c r="B35" s="660"/>
      <c r="C35" s="660"/>
      <c r="D35" s="660"/>
      <c r="E35" s="660"/>
      <c r="F35" s="660"/>
      <c r="G35" s="660"/>
      <c r="H35" s="660"/>
      <c r="I35" s="660"/>
      <c r="J35" s="660"/>
      <c r="K35" s="660"/>
      <c r="L35" s="660"/>
      <c r="M35" s="660"/>
      <c r="N35" s="660"/>
      <c r="O35" s="660"/>
      <c r="P35" s="660"/>
      <c r="Q35" s="660"/>
      <c r="R35" s="660"/>
      <c r="S35" s="660"/>
      <c r="T35" s="660"/>
      <c r="U35" s="660"/>
      <c r="V35" s="660"/>
      <c r="W35" s="660"/>
      <c r="X35" s="660"/>
      <c r="Y35" s="660"/>
      <c r="Z35" s="457"/>
      <c r="AA35" s="660"/>
      <c r="AB35" s="457"/>
      <c r="AC35" s="661"/>
      <c r="AD35" s="661"/>
      <c r="AE35" s="661"/>
      <c r="AF35" s="662"/>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7"/>
      <c r="BC35" s="457"/>
      <c r="BD35" s="457"/>
      <c r="BE35" s="457"/>
      <c r="BF35" s="457"/>
      <c r="BG35" s="457"/>
      <c r="BH35" s="457"/>
      <c r="BI35" s="457"/>
      <c r="BJ35" s="457"/>
      <c r="BK35" s="457"/>
      <c r="BL35" s="457"/>
      <c r="BM35" s="457"/>
      <c r="BN35" s="457"/>
      <c r="BO35" s="457"/>
      <c r="BP35" s="457"/>
      <c r="BQ35" s="457"/>
      <c r="BR35" s="457"/>
      <c r="BS35" s="457"/>
      <c r="BT35" s="457"/>
      <c r="BU35" s="457"/>
      <c r="BV35" s="457"/>
      <c r="BW35" s="457"/>
      <c r="BX35" s="457"/>
      <c r="BY35" s="457"/>
      <c r="BZ35" s="457"/>
      <c r="CA35" s="457"/>
      <c r="CB35" s="457"/>
      <c r="CC35" s="457"/>
      <c r="CD35" s="457"/>
      <c r="CE35" s="457"/>
      <c r="CF35" s="457"/>
      <c r="CG35" s="457"/>
      <c r="CH35" s="457"/>
      <c r="CI35" s="457"/>
      <c r="CJ35" s="457"/>
    </row>
    <row r="36" spans="1:88" ht="34.5" customHeight="1">
      <c r="A36" s="660"/>
      <c r="B36" s="660"/>
      <c r="C36" s="660"/>
      <c r="D36" s="660"/>
      <c r="E36" s="660"/>
      <c r="F36" s="660"/>
      <c r="G36" s="660"/>
      <c r="H36" s="660"/>
      <c r="I36" s="660"/>
      <c r="J36" s="660"/>
      <c r="K36" s="660"/>
      <c r="L36" s="660"/>
      <c r="M36" s="660"/>
      <c r="N36" s="660"/>
      <c r="O36" s="660"/>
      <c r="P36" s="660"/>
      <c r="Q36" s="660"/>
      <c r="R36" s="660"/>
      <c r="S36" s="660"/>
      <c r="T36" s="660"/>
      <c r="U36" s="660"/>
      <c r="V36" s="660"/>
      <c r="W36" s="660"/>
      <c r="X36" s="660"/>
      <c r="Y36" s="660"/>
      <c r="Z36" s="457"/>
      <c r="AA36" s="660"/>
      <c r="AB36" s="457"/>
      <c r="AC36" s="661"/>
      <c r="AD36" s="661"/>
      <c r="AE36" s="661"/>
      <c r="AF36" s="662"/>
      <c r="AG36" s="457"/>
      <c r="AH36" s="457"/>
      <c r="AI36" s="457"/>
      <c r="AJ36" s="457"/>
      <c r="AK36" s="457"/>
      <c r="AL36" s="457"/>
      <c r="AM36" s="457"/>
      <c r="AN36" s="457"/>
      <c r="AO36" s="457"/>
      <c r="AP36" s="457"/>
      <c r="AQ36" s="457"/>
      <c r="AR36" s="457"/>
      <c r="AS36" s="457"/>
      <c r="AT36" s="457"/>
      <c r="AU36" s="457"/>
      <c r="AV36" s="457"/>
      <c r="AW36" s="457"/>
      <c r="AX36" s="457"/>
      <c r="AY36" s="457"/>
      <c r="AZ36" s="457"/>
      <c r="BA36" s="457"/>
      <c r="BB36" s="457"/>
      <c r="BC36" s="457"/>
      <c r="BD36" s="457"/>
      <c r="BE36" s="457"/>
      <c r="BF36" s="457"/>
      <c r="BG36" s="457"/>
      <c r="BH36" s="457"/>
      <c r="BI36" s="457"/>
      <c r="BJ36" s="457"/>
      <c r="BK36" s="457"/>
      <c r="BL36" s="457"/>
      <c r="BM36" s="457"/>
      <c r="BN36" s="457"/>
      <c r="BO36" s="457"/>
      <c r="BP36" s="457"/>
      <c r="BQ36" s="457"/>
      <c r="BR36" s="457"/>
      <c r="BS36" s="457"/>
      <c r="BT36" s="457"/>
      <c r="BU36" s="457"/>
      <c r="BV36" s="457"/>
      <c r="BW36" s="457"/>
      <c r="BX36" s="457"/>
      <c r="BY36" s="457"/>
      <c r="BZ36" s="457"/>
      <c r="CA36" s="457"/>
      <c r="CB36" s="457"/>
      <c r="CC36" s="457"/>
      <c r="CD36" s="457"/>
      <c r="CE36" s="457"/>
      <c r="CF36" s="457"/>
      <c r="CG36" s="457"/>
      <c r="CH36" s="457"/>
      <c r="CI36" s="457"/>
      <c r="CJ36" s="457"/>
    </row>
    <row r="37" spans="1:88" ht="34.5" customHeight="1">
      <c r="A37" s="660"/>
      <c r="B37" s="660"/>
      <c r="C37" s="660"/>
      <c r="D37" s="660"/>
      <c r="E37" s="660"/>
      <c r="F37" s="660"/>
      <c r="G37" s="660"/>
      <c r="H37" s="660"/>
      <c r="I37" s="660"/>
      <c r="J37" s="660"/>
      <c r="K37" s="660"/>
      <c r="L37" s="660"/>
      <c r="M37" s="660"/>
      <c r="N37" s="660"/>
      <c r="O37" s="660"/>
      <c r="P37" s="660"/>
      <c r="Q37" s="660"/>
      <c r="R37" s="660"/>
      <c r="S37" s="660"/>
      <c r="T37" s="660"/>
      <c r="U37" s="660"/>
      <c r="V37" s="660"/>
      <c r="W37" s="660"/>
      <c r="X37" s="660"/>
      <c r="Y37" s="660"/>
      <c r="Z37" s="457"/>
      <c r="AA37" s="660"/>
      <c r="AB37" s="457"/>
      <c r="AC37" s="661"/>
      <c r="AD37" s="661"/>
      <c r="AE37" s="661"/>
      <c r="AF37" s="662"/>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7"/>
      <c r="BI37" s="457"/>
      <c r="BJ37" s="457"/>
      <c r="BK37" s="457"/>
      <c r="BL37" s="457"/>
      <c r="BM37" s="457"/>
      <c r="BN37" s="457"/>
      <c r="BO37" s="457"/>
      <c r="BP37" s="457"/>
      <c r="BQ37" s="457"/>
      <c r="BR37" s="457"/>
      <c r="BS37" s="457"/>
      <c r="BT37" s="457"/>
      <c r="BU37" s="457"/>
      <c r="BV37" s="457"/>
      <c r="BW37" s="457"/>
      <c r="BX37" s="457"/>
      <c r="BY37" s="457"/>
      <c r="BZ37" s="457"/>
      <c r="CA37" s="457"/>
      <c r="CB37" s="457"/>
      <c r="CC37" s="457"/>
      <c r="CD37" s="457"/>
      <c r="CE37" s="457"/>
      <c r="CF37" s="457"/>
      <c r="CG37" s="457"/>
      <c r="CH37" s="457"/>
      <c r="CI37" s="457"/>
      <c r="CJ37" s="457"/>
    </row>
    <row r="38" spans="1:88" ht="34.5" customHeight="1">
      <c r="A38" s="660"/>
      <c r="B38" s="660"/>
      <c r="C38" s="660"/>
      <c r="D38" s="660"/>
      <c r="E38" s="660"/>
      <c r="F38" s="660"/>
      <c r="G38" s="660"/>
      <c r="H38" s="660"/>
      <c r="I38" s="660"/>
      <c r="J38" s="660"/>
      <c r="K38" s="660"/>
      <c r="L38" s="660"/>
      <c r="M38" s="660"/>
      <c r="N38" s="660"/>
      <c r="O38" s="660"/>
      <c r="P38" s="660"/>
      <c r="Q38" s="660"/>
      <c r="R38" s="660"/>
      <c r="S38" s="660"/>
      <c r="T38" s="660"/>
      <c r="U38" s="660"/>
      <c r="V38" s="660"/>
      <c r="W38" s="660"/>
      <c r="X38" s="660"/>
      <c r="Y38" s="660"/>
      <c r="Z38" s="457"/>
      <c r="AA38" s="660"/>
      <c r="AB38" s="457"/>
      <c r="AC38" s="661"/>
      <c r="AD38" s="661"/>
      <c r="AE38" s="661"/>
      <c r="AF38" s="662"/>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c r="BO38" s="457"/>
      <c r="BP38" s="457"/>
      <c r="BQ38" s="457"/>
      <c r="BR38" s="457"/>
      <c r="BS38" s="457"/>
      <c r="BT38" s="457"/>
      <c r="BU38" s="457"/>
      <c r="BV38" s="457"/>
      <c r="BW38" s="457"/>
      <c r="BX38" s="457"/>
      <c r="BY38" s="457"/>
      <c r="BZ38" s="457"/>
      <c r="CA38" s="457"/>
      <c r="CB38" s="457"/>
      <c r="CC38" s="457"/>
      <c r="CD38" s="457"/>
      <c r="CE38" s="457"/>
      <c r="CF38" s="457"/>
      <c r="CG38" s="457"/>
      <c r="CH38" s="457"/>
      <c r="CI38" s="457"/>
      <c r="CJ38" s="457"/>
    </row>
    <row r="39" spans="1:88" ht="34.5" customHeight="1">
      <c r="A39" s="660"/>
      <c r="B39" s="660"/>
      <c r="C39" s="660"/>
      <c r="D39" s="660"/>
      <c r="E39" s="660"/>
      <c r="F39" s="660"/>
      <c r="G39" s="660"/>
      <c r="H39" s="660"/>
      <c r="I39" s="660"/>
      <c r="J39" s="660"/>
      <c r="K39" s="660"/>
      <c r="L39" s="660"/>
      <c r="M39" s="660"/>
      <c r="N39" s="660"/>
      <c r="O39" s="660"/>
      <c r="P39" s="660"/>
      <c r="Q39" s="660"/>
      <c r="R39" s="660"/>
      <c r="S39" s="660"/>
      <c r="T39" s="660"/>
      <c r="U39" s="660"/>
      <c r="V39" s="660"/>
      <c r="W39" s="660"/>
      <c r="X39" s="660"/>
      <c r="Y39" s="660"/>
      <c r="Z39" s="457"/>
      <c r="AA39" s="660"/>
      <c r="AB39" s="457"/>
      <c r="AC39" s="661"/>
      <c r="AD39" s="661"/>
      <c r="AE39" s="661"/>
      <c r="AF39" s="662"/>
      <c r="AG39" s="457"/>
      <c r="AH39" s="457"/>
      <c r="AI39" s="457"/>
      <c r="AJ39" s="457"/>
      <c r="AK39" s="457"/>
      <c r="AL39" s="457"/>
      <c r="AM39" s="457"/>
      <c r="AN39" s="457"/>
      <c r="AO39" s="457"/>
      <c r="AP39" s="457"/>
      <c r="AQ39" s="457"/>
      <c r="AR39" s="457"/>
      <c r="AS39" s="457"/>
      <c r="AT39" s="457"/>
      <c r="AU39" s="457"/>
      <c r="AV39" s="457"/>
      <c r="AW39" s="457"/>
      <c r="AX39" s="457"/>
      <c r="AY39" s="457"/>
      <c r="AZ39" s="457"/>
      <c r="BA39" s="457"/>
      <c r="BB39" s="457"/>
      <c r="BC39" s="457"/>
      <c r="BD39" s="457"/>
      <c r="BE39" s="457"/>
      <c r="BF39" s="457"/>
      <c r="BG39" s="457"/>
      <c r="BH39" s="457"/>
      <c r="BI39" s="457"/>
      <c r="BJ39" s="457"/>
      <c r="BK39" s="457"/>
      <c r="BL39" s="457"/>
      <c r="BM39" s="457"/>
      <c r="BN39" s="457"/>
      <c r="BO39" s="457"/>
      <c r="BP39" s="457"/>
      <c r="BQ39" s="457"/>
      <c r="BR39" s="457"/>
      <c r="BS39" s="457"/>
      <c r="BT39" s="457"/>
      <c r="BU39" s="457"/>
      <c r="BV39" s="457"/>
      <c r="BW39" s="457"/>
      <c r="BX39" s="457"/>
      <c r="BY39" s="457"/>
      <c r="BZ39" s="457"/>
      <c r="CA39" s="457"/>
      <c r="CB39" s="457"/>
      <c r="CC39" s="457"/>
      <c r="CD39" s="457"/>
      <c r="CE39" s="457"/>
      <c r="CF39" s="457"/>
      <c r="CG39" s="457"/>
      <c r="CH39" s="457"/>
      <c r="CI39" s="457"/>
      <c r="CJ39" s="457"/>
    </row>
    <row r="40" spans="1:88" ht="34.5" customHeight="1">
      <c r="A40" s="660"/>
      <c r="B40" s="660"/>
      <c r="C40" s="660"/>
      <c r="D40" s="660"/>
      <c r="E40" s="660"/>
      <c r="F40" s="660"/>
      <c r="G40" s="660"/>
      <c r="H40" s="660"/>
      <c r="I40" s="660"/>
      <c r="J40" s="660"/>
      <c r="K40" s="660"/>
      <c r="L40" s="660"/>
      <c r="M40" s="660"/>
      <c r="N40" s="660"/>
      <c r="O40" s="660"/>
      <c r="P40" s="660"/>
      <c r="Q40" s="660"/>
      <c r="R40" s="660"/>
      <c r="S40" s="660"/>
      <c r="T40" s="660"/>
      <c r="U40" s="660"/>
      <c r="V40" s="660"/>
      <c r="W40" s="660"/>
      <c r="X40" s="660"/>
      <c r="Y40" s="660"/>
      <c r="Z40" s="457"/>
      <c r="AA40" s="660"/>
      <c r="AB40" s="457"/>
      <c r="AC40" s="661"/>
      <c r="AD40" s="661"/>
      <c r="AE40" s="661"/>
      <c r="AF40" s="662"/>
      <c r="AG40" s="457"/>
      <c r="AH40" s="457"/>
      <c r="AI40" s="457"/>
      <c r="AJ40" s="457"/>
      <c r="AK40" s="457"/>
      <c r="AL40" s="457"/>
      <c r="AM40" s="457"/>
      <c r="AN40" s="457"/>
      <c r="AO40" s="457"/>
      <c r="AP40" s="457"/>
      <c r="AQ40" s="457"/>
      <c r="AR40" s="457"/>
      <c r="AS40" s="457"/>
      <c r="AT40" s="457"/>
      <c r="AU40" s="457"/>
      <c r="AV40" s="457"/>
      <c r="AW40" s="457"/>
      <c r="AX40" s="457"/>
      <c r="AY40" s="457"/>
      <c r="AZ40" s="457"/>
      <c r="BA40" s="457"/>
      <c r="BB40" s="457"/>
      <c r="BC40" s="457"/>
      <c r="BD40" s="457"/>
      <c r="BE40" s="457"/>
      <c r="BF40" s="457"/>
      <c r="BG40" s="457"/>
      <c r="BH40" s="457"/>
      <c r="BI40" s="457"/>
      <c r="BJ40" s="457"/>
      <c r="BK40" s="457"/>
      <c r="BL40" s="457"/>
      <c r="BM40" s="457"/>
      <c r="BN40" s="457"/>
      <c r="BO40" s="457"/>
      <c r="BP40" s="457"/>
      <c r="BQ40" s="457"/>
      <c r="BR40" s="457"/>
      <c r="BS40" s="457"/>
      <c r="BT40" s="457"/>
      <c r="BU40" s="457"/>
      <c r="BV40" s="457"/>
      <c r="BW40" s="457"/>
      <c r="BX40" s="457"/>
      <c r="BY40" s="457"/>
      <c r="BZ40" s="457"/>
      <c r="CA40" s="457"/>
      <c r="CB40" s="457"/>
      <c r="CC40" s="457"/>
      <c r="CD40" s="457"/>
      <c r="CE40" s="457"/>
      <c r="CF40" s="457"/>
      <c r="CG40" s="457"/>
      <c r="CH40" s="457"/>
      <c r="CI40" s="457"/>
      <c r="CJ40" s="457"/>
    </row>
    <row r="41" spans="1:88" ht="34.5" customHeight="1">
      <c r="A41" s="660"/>
      <c r="B41" s="660"/>
      <c r="C41" s="660"/>
      <c r="D41" s="660"/>
      <c r="E41" s="660"/>
      <c r="F41" s="660"/>
      <c r="G41" s="660"/>
      <c r="H41" s="660"/>
      <c r="I41" s="660"/>
      <c r="J41" s="660"/>
      <c r="K41" s="660"/>
      <c r="L41" s="660"/>
      <c r="M41" s="660"/>
      <c r="N41" s="660"/>
      <c r="O41" s="660"/>
      <c r="P41" s="660"/>
      <c r="Q41" s="660"/>
      <c r="R41" s="660"/>
      <c r="S41" s="660"/>
      <c r="T41" s="660"/>
      <c r="U41" s="660"/>
      <c r="V41" s="660"/>
      <c r="W41" s="660"/>
      <c r="X41" s="660"/>
      <c r="Y41" s="660"/>
      <c r="Z41" s="457"/>
      <c r="AA41" s="660"/>
      <c r="AB41" s="457"/>
      <c r="AC41" s="661"/>
      <c r="AD41" s="661"/>
      <c r="AE41" s="661"/>
      <c r="AF41" s="662"/>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57"/>
      <c r="BG41" s="457"/>
      <c r="BH41" s="457"/>
      <c r="BI41" s="457"/>
      <c r="BJ41" s="457"/>
      <c r="BK41" s="457"/>
      <c r="BL41" s="457"/>
      <c r="BM41" s="457"/>
      <c r="BN41" s="457"/>
      <c r="BO41" s="457"/>
      <c r="BP41" s="457"/>
      <c r="BQ41" s="457"/>
      <c r="BR41" s="457"/>
      <c r="BS41" s="457"/>
      <c r="BT41" s="457"/>
      <c r="BU41" s="457"/>
      <c r="BV41" s="457"/>
      <c r="BW41" s="457"/>
      <c r="BX41" s="457"/>
      <c r="BY41" s="457"/>
      <c r="BZ41" s="457"/>
      <c r="CA41" s="457"/>
      <c r="CB41" s="457"/>
      <c r="CC41" s="457"/>
      <c r="CD41" s="457"/>
      <c r="CE41" s="457"/>
      <c r="CF41" s="457"/>
      <c r="CG41" s="457"/>
      <c r="CH41" s="457"/>
      <c r="CI41" s="457"/>
      <c r="CJ41" s="457"/>
    </row>
    <row r="42" spans="1:88" ht="34.5" customHeight="1">
      <c r="A42" s="660"/>
      <c r="B42" s="660"/>
      <c r="C42" s="660"/>
      <c r="D42" s="660"/>
      <c r="E42" s="660"/>
      <c r="F42" s="660"/>
      <c r="G42" s="660"/>
      <c r="H42" s="660"/>
      <c r="I42" s="660"/>
      <c r="J42" s="660"/>
      <c r="K42" s="660"/>
      <c r="L42" s="660"/>
      <c r="M42" s="660"/>
      <c r="N42" s="660"/>
      <c r="O42" s="660"/>
      <c r="P42" s="660"/>
      <c r="Q42" s="660"/>
      <c r="R42" s="660"/>
      <c r="S42" s="660"/>
      <c r="T42" s="660"/>
      <c r="U42" s="660"/>
      <c r="V42" s="660"/>
      <c r="W42" s="660"/>
      <c r="X42" s="660"/>
      <c r="Y42" s="660"/>
      <c r="Z42" s="457"/>
      <c r="AA42" s="660"/>
      <c r="AB42" s="457"/>
      <c r="AC42" s="661"/>
      <c r="AD42" s="661"/>
      <c r="AE42" s="661"/>
      <c r="AF42" s="662"/>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7"/>
      <c r="BI42" s="457"/>
      <c r="BJ42" s="457"/>
      <c r="BK42" s="457"/>
      <c r="BL42" s="457"/>
      <c r="BM42" s="457"/>
      <c r="BN42" s="457"/>
      <c r="BO42" s="457"/>
      <c r="BP42" s="457"/>
      <c r="BQ42" s="457"/>
      <c r="BR42" s="457"/>
      <c r="BS42" s="457"/>
      <c r="BT42" s="457"/>
      <c r="BU42" s="457"/>
      <c r="BV42" s="457"/>
      <c r="BW42" s="457"/>
      <c r="BX42" s="457"/>
      <c r="BY42" s="457"/>
      <c r="BZ42" s="457"/>
      <c r="CA42" s="457"/>
      <c r="CB42" s="457"/>
      <c r="CC42" s="457"/>
      <c r="CD42" s="457"/>
      <c r="CE42" s="457"/>
      <c r="CF42" s="457"/>
      <c r="CG42" s="457"/>
      <c r="CH42" s="457"/>
      <c r="CI42" s="457"/>
      <c r="CJ42" s="457"/>
    </row>
    <row r="43" spans="1:88" ht="34.5" customHeight="1">
      <c r="A43" s="660"/>
      <c r="B43" s="660"/>
      <c r="C43" s="660"/>
      <c r="D43" s="660"/>
      <c r="E43" s="660"/>
      <c r="F43" s="660"/>
      <c r="G43" s="660"/>
      <c r="H43" s="660"/>
      <c r="I43" s="660"/>
      <c r="J43" s="660"/>
      <c r="K43" s="660"/>
      <c r="L43" s="660"/>
      <c r="M43" s="660"/>
      <c r="N43" s="660"/>
      <c r="O43" s="660"/>
      <c r="P43" s="660"/>
      <c r="Q43" s="660"/>
      <c r="R43" s="660"/>
      <c r="S43" s="660"/>
      <c r="T43" s="660"/>
      <c r="U43" s="660"/>
      <c r="V43" s="660"/>
      <c r="W43" s="660"/>
      <c r="X43" s="660"/>
      <c r="Y43" s="660"/>
      <c r="Z43" s="457"/>
      <c r="AA43" s="660"/>
      <c r="AB43" s="457"/>
      <c r="AC43" s="661"/>
      <c r="AD43" s="661"/>
      <c r="AE43" s="661"/>
      <c r="AF43" s="662"/>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57"/>
      <c r="BF43" s="457"/>
      <c r="BG43" s="457"/>
      <c r="BH43" s="457"/>
      <c r="BI43" s="457"/>
      <c r="BJ43" s="457"/>
      <c r="BK43" s="457"/>
      <c r="BL43" s="457"/>
      <c r="BM43" s="457"/>
      <c r="BN43" s="457"/>
      <c r="BO43" s="457"/>
      <c r="BP43" s="457"/>
      <c r="BQ43" s="457"/>
      <c r="BR43" s="457"/>
      <c r="BS43" s="457"/>
      <c r="BT43" s="457"/>
      <c r="BU43" s="457"/>
      <c r="BV43" s="457"/>
      <c r="BW43" s="457"/>
      <c r="BX43" s="457"/>
      <c r="BY43" s="457"/>
      <c r="BZ43" s="457"/>
      <c r="CA43" s="457"/>
      <c r="CB43" s="457"/>
      <c r="CC43" s="457"/>
      <c r="CD43" s="457"/>
      <c r="CE43" s="457"/>
      <c r="CF43" s="457"/>
      <c r="CG43" s="457"/>
      <c r="CH43" s="457"/>
      <c r="CI43" s="457"/>
      <c r="CJ43" s="457"/>
    </row>
    <row r="44" spans="1:88" ht="34.5" customHeight="1">
      <c r="A44" s="660"/>
      <c r="B44" s="660"/>
      <c r="C44" s="660"/>
      <c r="D44" s="660"/>
      <c r="E44" s="660"/>
      <c r="F44" s="660"/>
      <c r="G44" s="660"/>
      <c r="H44" s="660"/>
      <c r="I44" s="660"/>
      <c r="J44" s="660"/>
      <c r="K44" s="660"/>
      <c r="L44" s="660"/>
      <c r="M44" s="660"/>
      <c r="N44" s="660"/>
      <c r="O44" s="660"/>
      <c r="P44" s="660"/>
      <c r="Q44" s="660"/>
      <c r="R44" s="660"/>
      <c r="S44" s="660"/>
      <c r="T44" s="660"/>
      <c r="U44" s="660"/>
      <c r="V44" s="660"/>
      <c r="W44" s="660"/>
      <c r="X44" s="660"/>
      <c r="Y44" s="660"/>
      <c r="Z44" s="457"/>
      <c r="AA44" s="660"/>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57"/>
      <c r="BH44" s="457"/>
      <c r="BI44" s="457"/>
      <c r="BJ44" s="457"/>
      <c r="BK44" s="457"/>
      <c r="BL44" s="457"/>
      <c r="BM44" s="457"/>
      <c r="BN44" s="457"/>
      <c r="BO44" s="457"/>
      <c r="BP44" s="457"/>
      <c r="BQ44" s="457"/>
      <c r="BR44" s="457"/>
      <c r="BS44" s="457"/>
      <c r="BT44" s="457"/>
      <c r="BU44" s="457"/>
      <c r="BV44" s="457"/>
      <c r="BW44" s="457"/>
      <c r="BX44" s="457"/>
      <c r="BY44" s="457"/>
      <c r="BZ44" s="457"/>
      <c r="CA44" s="457"/>
      <c r="CB44" s="457"/>
      <c r="CC44" s="457"/>
      <c r="CD44" s="457"/>
      <c r="CE44" s="457"/>
      <c r="CF44" s="457"/>
      <c r="CG44" s="457"/>
      <c r="CH44" s="457"/>
      <c r="CI44" s="457"/>
      <c r="CJ44" s="457"/>
    </row>
    <row r="45" spans="1:88" ht="34.5" customHeight="1">
      <c r="A45" s="660"/>
      <c r="B45" s="660"/>
      <c r="C45" s="660"/>
      <c r="D45" s="660"/>
      <c r="E45" s="660"/>
      <c r="F45" s="660"/>
      <c r="G45" s="660"/>
      <c r="H45" s="660"/>
      <c r="I45" s="660"/>
      <c r="J45" s="660"/>
      <c r="K45" s="660"/>
      <c r="L45" s="660"/>
      <c r="M45" s="660"/>
      <c r="N45" s="660"/>
      <c r="O45" s="660"/>
      <c r="P45" s="660"/>
      <c r="Q45" s="660"/>
      <c r="R45" s="660"/>
      <c r="S45" s="660"/>
      <c r="T45" s="660"/>
      <c r="U45" s="660"/>
      <c r="V45" s="660"/>
      <c r="W45" s="660"/>
      <c r="X45" s="660"/>
      <c r="Y45" s="660"/>
      <c r="Z45" s="457"/>
      <c r="AA45" s="660"/>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7"/>
      <c r="BC45" s="457"/>
      <c r="BD45" s="457"/>
      <c r="BE45" s="457"/>
      <c r="BF45" s="457"/>
      <c r="BG45" s="457"/>
      <c r="BH45" s="457"/>
      <c r="BI45" s="457"/>
      <c r="BJ45" s="457"/>
      <c r="BK45" s="457"/>
      <c r="BL45" s="457"/>
      <c r="BM45" s="457"/>
      <c r="BN45" s="457"/>
      <c r="BO45" s="457"/>
      <c r="BP45" s="457"/>
      <c r="BQ45" s="457"/>
      <c r="BR45" s="457"/>
      <c r="BS45" s="457"/>
      <c r="BT45" s="457"/>
      <c r="BU45" s="457"/>
      <c r="BV45" s="457"/>
      <c r="BW45" s="457"/>
      <c r="BX45" s="457"/>
      <c r="BY45" s="457"/>
      <c r="BZ45" s="457"/>
      <c r="CA45" s="457"/>
      <c r="CB45" s="457"/>
      <c r="CC45" s="457"/>
      <c r="CD45" s="457"/>
      <c r="CE45" s="457"/>
      <c r="CF45" s="457"/>
      <c r="CG45" s="457"/>
      <c r="CH45" s="457"/>
      <c r="CI45" s="457"/>
      <c r="CJ45" s="457"/>
    </row>
    <row r="46" spans="1:88" ht="34.5" customHeight="1">
      <c r="A46" s="660"/>
      <c r="B46" s="660"/>
      <c r="C46" s="660"/>
      <c r="D46" s="660"/>
      <c r="E46" s="660"/>
      <c r="F46" s="660"/>
      <c r="G46" s="660"/>
      <c r="H46" s="660"/>
      <c r="I46" s="660"/>
      <c r="J46" s="660"/>
      <c r="K46" s="660"/>
      <c r="L46" s="660"/>
      <c r="M46" s="660"/>
      <c r="N46" s="660"/>
      <c r="O46" s="660"/>
      <c r="P46" s="660"/>
      <c r="Q46" s="660"/>
      <c r="R46" s="660"/>
      <c r="S46" s="660"/>
      <c r="T46" s="660"/>
      <c r="U46" s="660"/>
      <c r="V46" s="660"/>
      <c r="W46" s="660"/>
      <c r="X46" s="660"/>
      <c r="Y46" s="660"/>
      <c r="Z46" s="457"/>
      <c r="AA46" s="660"/>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c r="BP46" s="457"/>
      <c r="BQ46" s="457"/>
      <c r="BR46" s="457"/>
      <c r="BS46" s="457"/>
      <c r="BT46" s="457"/>
      <c r="BU46" s="457"/>
      <c r="BV46" s="457"/>
      <c r="BW46" s="457"/>
      <c r="BX46" s="457"/>
      <c r="BY46" s="457"/>
      <c r="BZ46" s="457"/>
      <c r="CA46" s="457"/>
      <c r="CB46" s="457"/>
      <c r="CC46" s="457"/>
      <c r="CD46" s="457"/>
      <c r="CE46" s="457"/>
      <c r="CF46" s="457"/>
      <c r="CG46" s="457"/>
      <c r="CH46" s="457"/>
      <c r="CI46" s="457"/>
      <c r="CJ46" s="457"/>
    </row>
    <row r="47" spans="1:88" ht="34.5" customHeight="1">
      <c r="A47" s="660"/>
      <c r="B47" s="660"/>
      <c r="C47" s="660"/>
      <c r="D47" s="660"/>
      <c r="E47" s="660"/>
      <c r="F47" s="660"/>
      <c r="G47" s="660"/>
      <c r="H47" s="660"/>
      <c r="I47" s="660"/>
      <c r="J47" s="660"/>
      <c r="K47" s="660"/>
      <c r="L47" s="660"/>
      <c r="M47" s="660"/>
      <c r="N47" s="660"/>
      <c r="O47" s="660"/>
      <c r="P47" s="660"/>
      <c r="Q47" s="660"/>
      <c r="R47" s="660"/>
      <c r="S47" s="660"/>
      <c r="T47" s="660"/>
      <c r="U47" s="660"/>
      <c r="V47" s="660"/>
      <c r="W47" s="660"/>
      <c r="X47" s="660"/>
      <c r="Y47" s="660"/>
      <c r="Z47" s="457"/>
      <c r="AA47" s="660"/>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c r="BO47" s="457"/>
      <c r="BP47" s="457"/>
      <c r="BQ47" s="457"/>
      <c r="BR47" s="457"/>
      <c r="BS47" s="457"/>
      <c r="BT47" s="457"/>
      <c r="BU47" s="457"/>
      <c r="BV47" s="457"/>
      <c r="BW47" s="457"/>
      <c r="BX47" s="457"/>
      <c r="BY47" s="457"/>
      <c r="BZ47" s="457"/>
      <c r="CA47" s="457"/>
      <c r="CB47" s="457"/>
      <c r="CC47" s="457"/>
      <c r="CD47" s="457"/>
      <c r="CE47" s="457"/>
      <c r="CF47" s="457"/>
      <c r="CG47" s="457"/>
      <c r="CH47" s="457"/>
      <c r="CI47" s="457"/>
      <c r="CJ47" s="457"/>
    </row>
    <row r="48" spans="1:88" ht="34.5" customHeight="1">
      <c r="A48" s="660"/>
      <c r="B48" s="660"/>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457"/>
      <c r="AA48" s="663"/>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c r="BO48" s="457"/>
      <c r="BP48" s="457"/>
      <c r="BQ48" s="457"/>
      <c r="BR48" s="457"/>
      <c r="BS48" s="457"/>
      <c r="BT48" s="457"/>
      <c r="BU48" s="457"/>
      <c r="BV48" s="457"/>
      <c r="BW48" s="457"/>
      <c r="BX48" s="457"/>
      <c r="BY48" s="457"/>
      <c r="BZ48" s="457"/>
      <c r="CA48" s="457"/>
      <c r="CB48" s="457"/>
      <c r="CC48" s="457"/>
      <c r="CD48" s="457"/>
      <c r="CE48" s="457"/>
      <c r="CF48" s="457"/>
      <c r="CG48" s="457"/>
      <c r="CH48" s="457"/>
      <c r="CI48" s="457"/>
      <c r="CJ48" s="457"/>
    </row>
    <row r="49" spans="1:88" ht="34.5" customHeight="1">
      <c r="A49" s="660"/>
      <c r="B49" s="660"/>
      <c r="C49" s="660"/>
      <c r="D49" s="660"/>
      <c r="E49" s="660"/>
      <c r="F49" s="660"/>
      <c r="G49" s="660"/>
      <c r="H49" s="660"/>
      <c r="I49" s="660"/>
      <c r="J49" s="660"/>
      <c r="K49" s="660"/>
      <c r="L49" s="660"/>
      <c r="M49" s="660"/>
      <c r="N49" s="660"/>
      <c r="O49" s="660"/>
      <c r="P49" s="660"/>
      <c r="Q49" s="660"/>
      <c r="R49" s="660"/>
      <c r="S49" s="660"/>
      <c r="T49" s="660"/>
      <c r="U49" s="660"/>
      <c r="V49" s="660"/>
      <c r="W49" s="660"/>
      <c r="X49" s="660"/>
      <c r="Y49" s="660"/>
      <c r="Z49" s="457"/>
      <c r="AA49" s="663"/>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c r="BO49" s="457"/>
      <c r="BP49" s="457"/>
      <c r="BQ49" s="457"/>
      <c r="BR49" s="457"/>
      <c r="BS49" s="457"/>
      <c r="BT49" s="457"/>
      <c r="BU49" s="457"/>
      <c r="BV49" s="457"/>
      <c r="BW49" s="457"/>
      <c r="BX49" s="457"/>
      <c r="BY49" s="457"/>
      <c r="BZ49" s="457"/>
      <c r="CA49" s="457"/>
      <c r="CB49" s="457"/>
      <c r="CC49" s="457"/>
      <c r="CD49" s="457"/>
      <c r="CE49" s="457"/>
      <c r="CF49" s="457"/>
      <c r="CG49" s="457"/>
      <c r="CH49" s="457"/>
      <c r="CI49" s="457"/>
      <c r="CJ49" s="457"/>
    </row>
    <row r="50" spans="1:88" ht="34.5" customHeight="1">
      <c r="A50" s="660"/>
      <c r="B50" s="660"/>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457"/>
      <c r="AA50" s="663"/>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57"/>
      <c r="BF50" s="457"/>
      <c r="BG50" s="457"/>
      <c r="BH50" s="457"/>
      <c r="BI50" s="457"/>
      <c r="BJ50" s="457"/>
      <c r="BK50" s="457"/>
      <c r="BL50" s="457"/>
      <c r="BM50" s="457"/>
      <c r="BN50" s="457"/>
      <c r="BO50" s="457"/>
      <c r="BP50" s="457"/>
      <c r="BQ50" s="457"/>
      <c r="BR50" s="457"/>
      <c r="BS50" s="457"/>
      <c r="BT50" s="457"/>
      <c r="BU50" s="457"/>
      <c r="BV50" s="457"/>
      <c r="BW50" s="457"/>
      <c r="BX50" s="457"/>
      <c r="BY50" s="457"/>
      <c r="BZ50" s="457"/>
      <c r="CA50" s="457"/>
      <c r="CB50" s="457"/>
      <c r="CC50" s="457"/>
      <c r="CD50" s="457"/>
      <c r="CE50" s="457"/>
      <c r="CF50" s="457"/>
      <c r="CG50" s="457"/>
      <c r="CH50" s="457"/>
      <c r="CI50" s="457"/>
      <c r="CJ50" s="457"/>
    </row>
    <row r="51" spans="1:38" ht="34.5" customHeight="1">
      <c r="A51" s="660"/>
      <c r="B51" s="660"/>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457"/>
      <c r="AA51" s="663"/>
      <c r="AB51" s="457"/>
      <c r="AC51" s="457"/>
      <c r="AD51" s="457"/>
      <c r="AE51" s="457"/>
      <c r="AF51" s="457"/>
      <c r="AG51" s="457"/>
      <c r="AH51" s="457"/>
      <c r="AI51" s="457"/>
      <c r="AJ51" s="457"/>
      <c r="AK51" s="457"/>
      <c r="AL51" s="457"/>
    </row>
    <row r="52" spans="1:38" ht="34.5" customHeight="1">
      <c r="A52" s="660"/>
      <c r="B52" s="660"/>
      <c r="C52" s="660"/>
      <c r="D52" s="660"/>
      <c r="E52" s="660"/>
      <c r="F52" s="660"/>
      <c r="G52" s="660"/>
      <c r="H52" s="660"/>
      <c r="I52" s="660"/>
      <c r="J52" s="660"/>
      <c r="K52" s="660"/>
      <c r="L52" s="660"/>
      <c r="M52" s="660"/>
      <c r="N52" s="660"/>
      <c r="O52" s="660"/>
      <c r="P52" s="660"/>
      <c r="Q52" s="660"/>
      <c r="R52" s="660"/>
      <c r="S52" s="660"/>
      <c r="T52" s="660"/>
      <c r="U52" s="660"/>
      <c r="V52" s="660"/>
      <c r="W52" s="660"/>
      <c r="X52" s="660"/>
      <c r="Y52" s="660"/>
      <c r="Z52" s="457"/>
      <c r="AA52" s="663"/>
      <c r="AB52" s="457"/>
      <c r="AC52" s="457"/>
      <c r="AD52" s="457"/>
      <c r="AE52" s="457"/>
      <c r="AF52" s="457"/>
      <c r="AG52" s="457"/>
      <c r="AH52" s="457"/>
      <c r="AI52" s="457"/>
      <c r="AJ52" s="457"/>
      <c r="AK52" s="457"/>
      <c r="AL52" s="457"/>
    </row>
    <row r="53" spans="1:38" ht="34.5" customHeight="1">
      <c r="A53" s="660"/>
      <c r="B53" s="660"/>
      <c r="C53" s="660"/>
      <c r="D53" s="660"/>
      <c r="E53" s="660"/>
      <c r="F53" s="660"/>
      <c r="G53" s="660"/>
      <c r="H53" s="660"/>
      <c r="I53" s="660"/>
      <c r="J53" s="660"/>
      <c r="K53" s="660"/>
      <c r="L53" s="660"/>
      <c r="M53" s="660"/>
      <c r="N53" s="660"/>
      <c r="O53" s="660"/>
      <c r="P53" s="660"/>
      <c r="Q53" s="660"/>
      <c r="R53" s="660"/>
      <c r="S53" s="660"/>
      <c r="T53" s="660"/>
      <c r="U53" s="660"/>
      <c r="V53" s="660"/>
      <c r="W53" s="660"/>
      <c r="X53" s="660"/>
      <c r="Y53" s="660"/>
      <c r="Z53" s="457"/>
      <c r="AA53" s="663"/>
      <c r="AB53" s="457"/>
      <c r="AC53" s="457"/>
      <c r="AD53" s="457"/>
      <c r="AE53" s="457"/>
      <c r="AF53" s="457"/>
      <c r="AG53" s="457"/>
      <c r="AH53" s="457"/>
      <c r="AI53" s="457"/>
      <c r="AJ53" s="457"/>
      <c r="AK53" s="457"/>
      <c r="AL53" s="457"/>
    </row>
    <row r="54" spans="1:38" ht="34.5" customHeight="1">
      <c r="A54" s="660"/>
      <c r="B54" s="660"/>
      <c r="C54" s="660"/>
      <c r="D54" s="660"/>
      <c r="E54" s="660"/>
      <c r="F54" s="660"/>
      <c r="G54" s="660"/>
      <c r="H54" s="660"/>
      <c r="I54" s="660"/>
      <c r="J54" s="660"/>
      <c r="K54" s="660"/>
      <c r="L54" s="660"/>
      <c r="M54" s="660"/>
      <c r="N54" s="660"/>
      <c r="O54" s="660"/>
      <c r="P54" s="660"/>
      <c r="Q54" s="660"/>
      <c r="R54" s="660"/>
      <c r="S54" s="660"/>
      <c r="T54" s="660"/>
      <c r="U54" s="660"/>
      <c r="V54" s="660"/>
      <c r="W54" s="660"/>
      <c r="X54" s="660"/>
      <c r="Y54" s="660"/>
      <c r="Z54" s="457"/>
      <c r="AA54" s="663"/>
      <c r="AB54" s="457"/>
      <c r="AC54" s="457"/>
      <c r="AD54" s="457"/>
      <c r="AE54" s="457"/>
      <c r="AF54" s="457"/>
      <c r="AG54" s="457"/>
      <c r="AH54" s="457"/>
      <c r="AI54" s="457"/>
      <c r="AJ54" s="457"/>
      <c r="AK54" s="457"/>
      <c r="AL54" s="457"/>
    </row>
    <row r="55" spans="1:38" ht="34.5" customHeight="1">
      <c r="A55" s="660"/>
      <c r="B55" s="660"/>
      <c r="C55" s="660"/>
      <c r="D55" s="660"/>
      <c r="E55" s="660"/>
      <c r="F55" s="660"/>
      <c r="G55" s="660"/>
      <c r="H55" s="660"/>
      <c r="I55" s="660"/>
      <c r="J55" s="660"/>
      <c r="K55" s="660"/>
      <c r="L55" s="660"/>
      <c r="M55" s="660"/>
      <c r="N55" s="660"/>
      <c r="O55" s="660"/>
      <c r="P55" s="660"/>
      <c r="Q55" s="660"/>
      <c r="R55" s="660"/>
      <c r="S55" s="660"/>
      <c r="T55" s="660"/>
      <c r="U55" s="660"/>
      <c r="V55" s="660"/>
      <c r="W55" s="660"/>
      <c r="X55" s="660"/>
      <c r="Y55" s="660"/>
      <c r="Z55" s="457"/>
      <c r="AA55" s="663"/>
      <c r="AB55" s="457"/>
      <c r="AC55" s="457"/>
      <c r="AD55" s="457"/>
      <c r="AE55" s="457"/>
      <c r="AF55" s="457"/>
      <c r="AG55" s="457"/>
      <c r="AH55" s="457"/>
      <c r="AI55" s="457"/>
      <c r="AJ55" s="457"/>
      <c r="AK55" s="457"/>
      <c r="AL55" s="457"/>
    </row>
    <row r="56" spans="1:38" ht="34.5" customHeight="1">
      <c r="A56" s="660"/>
      <c r="B56" s="660"/>
      <c r="C56" s="660"/>
      <c r="D56" s="660"/>
      <c r="E56" s="660"/>
      <c r="F56" s="660"/>
      <c r="G56" s="660"/>
      <c r="H56" s="660"/>
      <c r="I56" s="660"/>
      <c r="J56" s="660"/>
      <c r="K56" s="660"/>
      <c r="L56" s="660"/>
      <c r="M56" s="660"/>
      <c r="N56" s="660"/>
      <c r="O56" s="660"/>
      <c r="P56" s="660"/>
      <c r="Q56" s="660"/>
      <c r="R56" s="660"/>
      <c r="S56" s="660"/>
      <c r="T56" s="660"/>
      <c r="U56" s="660"/>
      <c r="V56" s="660"/>
      <c r="W56" s="660"/>
      <c r="X56" s="660"/>
      <c r="Y56" s="660"/>
      <c r="Z56" s="457"/>
      <c r="AA56" s="663"/>
      <c r="AB56" s="457"/>
      <c r="AC56" s="457"/>
      <c r="AD56" s="457"/>
      <c r="AE56" s="457"/>
      <c r="AF56" s="457"/>
      <c r="AG56" s="457"/>
      <c r="AH56" s="457"/>
      <c r="AI56" s="457"/>
      <c r="AJ56" s="457"/>
      <c r="AK56" s="457"/>
      <c r="AL56" s="457"/>
    </row>
    <row r="57" spans="1:38" ht="34.5" customHeight="1">
      <c r="A57" s="660"/>
      <c r="B57" s="660"/>
      <c r="C57" s="660"/>
      <c r="D57" s="660"/>
      <c r="E57" s="660"/>
      <c r="F57" s="660"/>
      <c r="G57" s="660"/>
      <c r="H57" s="660"/>
      <c r="I57" s="660"/>
      <c r="J57" s="660"/>
      <c r="K57" s="660"/>
      <c r="L57" s="660"/>
      <c r="M57" s="660"/>
      <c r="N57" s="660"/>
      <c r="O57" s="660"/>
      <c r="P57" s="660"/>
      <c r="Q57" s="660"/>
      <c r="R57" s="660"/>
      <c r="S57" s="660"/>
      <c r="T57" s="660"/>
      <c r="U57" s="660"/>
      <c r="V57" s="660"/>
      <c r="W57" s="660"/>
      <c r="X57" s="660"/>
      <c r="Y57" s="660"/>
      <c r="Z57" s="457"/>
      <c r="AA57" s="663"/>
      <c r="AB57" s="457"/>
      <c r="AC57" s="457"/>
      <c r="AD57" s="457"/>
      <c r="AE57" s="457"/>
      <c r="AF57" s="457"/>
      <c r="AG57" s="457"/>
      <c r="AH57" s="457"/>
      <c r="AI57" s="457"/>
      <c r="AJ57" s="457"/>
      <c r="AK57" s="457"/>
      <c r="AL57" s="457"/>
    </row>
    <row r="58" spans="1:38" ht="12" customHeight="1">
      <c r="A58" s="660"/>
      <c r="B58" s="660"/>
      <c r="C58" s="660"/>
      <c r="D58" s="660"/>
      <c r="E58" s="660"/>
      <c r="F58" s="660"/>
      <c r="G58" s="660"/>
      <c r="H58" s="660"/>
      <c r="I58" s="660"/>
      <c r="J58" s="660"/>
      <c r="K58" s="660"/>
      <c r="L58" s="660"/>
      <c r="M58" s="660"/>
      <c r="N58" s="660"/>
      <c r="O58" s="660"/>
      <c r="P58" s="660"/>
      <c r="Q58" s="660"/>
      <c r="R58" s="660"/>
      <c r="S58" s="660"/>
      <c r="T58" s="660"/>
      <c r="U58" s="660"/>
      <c r="V58" s="660"/>
      <c r="W58" s="660"/>
      <c r="X58" s="660"/>
      <c r="Y58" s="660"/>
      <c r="Z58" s="660"/>
      <c r="AA58" s="660"/>
      <c r="AB58" s="457"/>
      <c r="AC58" s="457"/>
      <c r="AD58" s="457"/>
      <c r="AE58" s="457"/>
      <c r="AF58" s="457"/>
      <c r="AG58" s="457"/>
      <c r="AH58" s="457"/>
      <c r="AI58" s="457"/>
      <c r="AJ58" s="457"/>
      <c r="AK58" s="457"/>
      <c r="AL58" s="457"/>
    </row>
    <row r="59" spans="1:38" ht="9.75" customHeight="1">
      <c r="A59" s="660"/>
      <c r="B59" s="660"/>
      <c r="C59" s="660"/>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457"/>
      <c r="AC59" s="457"/>
      <c r="AD59" s="457"/>
      <c r="AE59" s="457"/>
      <c r="AF59" s="457"/>
      <c r="AG59" s="457"/>
      <c r="AH59" s="457"/>
      <c r="AI59" s="457"/>
      <c r="AJ59" s="457"/>
      <c r="AK59" s="457"/>
      <c r="AL59" s="457"/>
    </row>
    <row r="60" spans="1:38" ht="39.75" customHeight="1">
      <c r="A60" s="660"/>
      <c r="B60" s="660"/>
      <c r="C60" s="660"/>
      <c r="D60" s="660"/>
      <c r="E60" s="660"/>
      <c r="F60" s="660"/>
      <c r="G60" s="660"/>
      <c r="H60" s="660"/>
      <c r="I60" s="660"/>
      <c r="J60" s="660"/>
      <c r="K60" s="660"/>
      <c r="L60" s="660"/>
      <c r="M60" s="660"/>
      <c r="N60" s="660"/>
      <c r="O60" s="660"/>
      <c r="P60" s="660"/>
      <c r="Q60" s="660"/>
      <c r="R60" s="660"/>
      <c r="S60" s="660"/>
      <c r="T60" s="660"/>
      <c r="U60" s="660"/>
      <c r="V60" s="660"/>
      <c r="W60" s="660"/>
      <c r="X60" s="660"/>
      <c r="Y60" s="660"/>
      <c r="Z60" s="660"/>
      <c r="AA60" s="660"/>
      <c r="AB60" s="457"/>
      <c r="AC60" s="457"/>
      <c r="AD60" s="457"/>
      <c r="AE60" s="457"/>
      <c r="AF60" s="457"/>
      <c r="AG60" s="457"/>
      <c r="AH60" s="457"/>
      <c r="AI60" s="457"/>
      <c r="AJ60" s="457"/>
      <c r="AK60" s="457"/>
      <c r="AL60" s="457"/>
    </row>
    <row r="61" spans="1:38" ht="39.75" customHeight="1">
      <c r="A61" s="660"/>
      <c r="B61" s="660"/>
      <c r="C61" s="660"/>
      <c r="D61" s="660"/>
      <c r="E61" s="660"/>
      <c r="F61" s="660"/>
      <c r="G61" s="660"/>
      <c r="H61" s="660"/>
      <c r="I61" s="660"/>
      <c r="J61" s="660"/>
      <c r="K61" s="660"/>
      <c r="L61" s="660"/>
      <c r="M61" s="660"/>
      <c r="N61" s="660"/>
      <c r="O61" s="660"/>
      <c r="P61" s="660"/>
      <c r="Q61" s="660"/>
      <c r="R61" s="660"/>
      <c r="S61" s="660"/>
      <c r="T61" s="660"/>
      <c r="U61" s="660"/>
      <c r="V61" s="660"/>
      <c r="W61" s="660"/>
      <c r="X61" s="660"/>
      <c r="Y61" s="660"/>
      <c r="Z61" s="660"/>
      <c r="AA61" s="660"/>
      <c r="AB61" s="457"/>
      <c r="AC61" s="457"/>
      <c r="AD61" s="457"/>
      <c r="AE61" s="457"/>
      <c r="AF61" s="457"/>
      <c r="AG61" s="457"/>
      <c r="AH61" s="457"/>
      <c r="AI61" s="457"/>
      <c r="AJ61" s="457"/>
      <c r="AK61" s="457"/>
      <c r="AL61" s="457"/>
    </row>
    <row r="62" spans="1:38" ht="9.75" customHeight="1">
      <c r="A62" s="660"/>
      <c r="B62" s="660"/>
      <c r="C62" s="660"/>
      <c r="D62" s="660"/>
      <c r="E62" s="660"/>
      <c r="F62" s="660"/>
      <c r="G62" s="660"/>
      <c r="H62" s="660"/>
      <c r="I62" s="660"/>
      <c r="J62" s="660"/>
      <c r="K62" s="660"/>
      <c r="L62" s="660"/>
      <c r="M62" s="660"/>
      <c r="N62" s="660"/>
      <c r="O62" s="660"/>
      <c r="P62" s="660"/>
      <c r="Q62" s="660"/>
      <c r="R62" s="660"/>
      <c r="S62" s="660"/>
      <c r="T62" s="660"/>
      <c r="U62" s="660"/>
      <c r="V62" s="660"/>
      <c r="W62" s="660"/>
      <c r="X62" s="660"/>
      <c r="Y62" s="660"/>
      <c r="Z62" s="660"/>
      <c r="AA62" s="660"/>
      <c r="AB62" s="457"/>
      <c r="AC62" s="457"/>
      <c r="AD62" s="457"/>
      <c r="AE62" s="457"/>
      <c r="AF62" s="457"/>
      <c r="AG62" s="457"/>
      <c r="AH62" s="457"/>
      <c r="AI62" s="457"/>
      <c r="AJ62" s="457"/>
      <c r="AK62" s="457"/>
      <c r="AL62" s="457"/>
    </row>
    <row r="63" spans="1:38" ht="24" customHeight="1">
      <c r="A63" s="660"/>
      <c r="B63" s="664"/>
      <c r="C63" s="665"/>
      <c r="D63" s="665"/>
      <c r="E63" s="665"/>
      <c r="F63" s="665"/>
      <c r="G63" s="665"/>
      <c r="H63" s="665"/>
      <c r="I63" s="665"/>
      <c r="J63" s="665"/>
      <c r="K63" s="665"/>
      <c r="L63" s="665"/>
      <c r="M63" s="665"/>
      <c r="N63" s="665"/>
      <c r="O63" s="665"/>
      <c r="P63" s="665"/>
      <c r="Q63" s="665"/>
      <c r="R63" s="665"/>
      <c r="S63" s="665"/>
      <c r="T63" s="665"/>
      <c r="U63" s="665"/>
      <c r="V63" s="665"/>
      <c r="W63" s="665"/>
      <c r="X63" s="665"/>
      <c r="Y63" s="665"/>
      <c r="Z63" s="660"/>
      <c r="AA63" s="660"/>
      <c r="AB63" s="457"/>
      <c r="AC63" s="457"/>
      <c r="AD63" s="457"/>
      <c r="AE63" s="457"/>
      <c r="AF63" s="457"/>
      <c r="AG63" s="457"/>
      <c r="AH63" s="457"/>
      <c r="AI63" s="457"/>
      <c r="AJ63" s="457"/>
      <c r="AK63" s="457"/>
      <c r="AL63" s="457"/>
    </row>
    <row r="64" spans="1:38" ht="9.75" customHeight="1">
      <c r="A64" s="660"/>
      <c r="B64" s="660"/>
      <c r="C64" s="660"/>
      <c r="D64" s="660"/>
      <c r="E64" s="660"/>
      <c r="F64" s="660"/>
      <c r="G64" s="660"/>
      <c r="H64" s="660"/>
      <c r="I64" s="660"/>
      <c r="J64" s="660"/>
      <c r="K64" s="660"/>
      <c r="L64" s="660"/>
      <c r="M64" s="660"/>
      <c r="N64" s="660"/>
      <c r="O64" s="660"/>
      <c r="P64" s="660"/>
      <c r="Q64" s="660"/>
      <c r="R64" s="660"/>
      <c r="S64" s="660"/>
      <c r="T64" s="660"/>
      <c r="U64" s="660"/>
      <c r="V64" s="660"/>
      <c r="W64" s="660"/>
      <c r="X64" s="660"/>
      <c r="Y64" s="660"/>
      <c r="Z64" s="660"/>
      <c r="AA64" s="660"/>
      <c r="AB64" s="457"/>
      <c r="AC64" s="457"/>
      <c r="AD64" s="457"/>
      <c r="AE64" s="457"/>
      <c r="AF64" s="457"/>
      <c r="AG64" s="457"/>
      <c r="AH64" s="457"/>
      <c r="AI64" s="457"/>
      <c r="AJ64" s="457"/>
      <c r="AK64" s="457"/>
      <c r="AL64" s="457"/>
    </row>
    <row r="65" spans="1:38" ht="24" customHeight="1">
      <c r="A65" s="660"/>
      <c r="B65" s="660"/>
      <c r="C65" s="660"/>
      <c r="D65" s="660"/>
      <c r="E65" s="660"/>
      <c r="F65" s="660"/>
      <c r="G65" s="660"/>
      <c r="H65" s="660"/>
      <c r="I65" s="660"/>
      <c r="J65" s="660"/>
      <c r="K65" s="660"/>
      <c r="L65" s="660"/>
      <c r="M65" s="660"/>
      <c r="N65" s="660"/>
      <c r="O65" s="660"/>
      <c r="P65" s="660"/>
      <c r="Q65" s="660"/>
      <c r="R65" s="660"/>
      <c r="S65" s="660"/>
      <c r="T65" s="660"/>
      <c r="U65" s="660"/>
      <c r="V65" s="660"/>
      <c r="W65" s="660"/>
      <c r="X65" s="660"/>
      <c r="Y65" s="660"/>
      <c r="Z65" s="660"/>
      <c r="AA65" s="660"/>
      <c r="AB65" s="457"/>
      <c r="AC65" s="457"/>
      <c r="AD65" s="457"/>
      <c r="AE65" s="457"/>
      <c r="AF65" s="457"/>
      <c r="AG65" s="457"/>
      <c r="AH65" s="457"/>
      <c r="AI65" s="457"/>
      <c r="AJ65" s="457"/>
      <c r="AK65" s="457"/>
      <c r="AL65" s="457"/>
    </row>
    <row r="66" spans="1:38" ht="24" customHeight="1">
      <c r="A66" s="660"/>
      <c r="B66" s="660"/>
      <c r="C66" s="660"/>
      <c r="D66" s="660"/>
      <c r="E66" s="660"/>
      <c r="F66" s="660"/>
      <c r="G66" s="660"/>
      <c r="H66" s="660"/>
      <c r="I66" s="660"/>
      <c r="J66" s="660"/>
      <c r="K66" s="660"/>
      <c r="L66" s="660"/>
      <c r="M66" s="660"/>
      <c r="N66" s="660"/>
      <c r="O66" s="660"/>
      <c r="P66" s="660"/>
      <c r="Q66" s="660"/>
      <c r="R66" s="660"/>
      <c r="S66" s="660"/>
      <c r="T66" s="660"/>
      <c r="U66" s="660"/>
      <c r="V66" s="660"/>
      <c r="W66" s="660"/>
      <c r="X66" s="660"/>
      <c r="Y66" s="660"/>
      <c r="Z66" s="660"/>
      <c r="AA66" s="660"/>
      <c r="AB66" s="457"/>
      <c r="AC66" s="457"/>
      <c r="AD66" s="457"/>
      <c r="AE66" s="457"/>
      <c r="AF66" s="457"/>
      <c r="AG66" s="457"/>
      <c r="AH66" s="457"/>
      <c r="AI66" s="457"/>
      <c r="AJ66" s="457"/>
      <c r="AK66" s="457"/>
      <c r="AL66" s="457"/>
    </row>
    <row r="67" spans="1:38" ht="27" customHeight="1">
      <c r="A67" s="457"/>
      <c r="B67" s="660"/>
      <c r="C67" s="660"/>
      <c r="D67" s="660"/>
      <c r="E67" s="660"/>
      <c r="F67" s="660"/>
      <c r="G67" s="660"/>
      <c r="H67" s="660"/>
      <c r="I67" s="660"/>
      <c r="J67" s="660"/>
      <c r="K67" s="660"/>
      <c r="L67" s="660"/>
      <c r="M67" s="660"/>
      <c r="N67" s="660"/>
      <c r="O67" s="660"/>
      <c r="P67" s="660"/>
      <c r="Q67" s="660"/>
      <c r="R67" s="660"/>
      <c r="S67" s="660"/>
      <c r="T67" s="660"/>
      <c r="U67" s="660"/>
      <c r="V67" s="660"/>
      <c r="W67" s="660"/>
      <c r="X67" s="660"/>
      <c r="Y67" s="660"/>
      <c r="Z67" s="457"/>
      <c r="AA67" s="457"/>
      <c r="AB67" s="457"/>
      <c r="AC67" s="457"/>
      <c r="AD67" s="457"/>
      <c r="AE67" s="457"/>
      <c r="AF67" s="457"/>
      <c r="AG67" s="457"/>
      <c r="AH67" s="457"/>
      <c r="AI67" s="457"/>
      <c r="AJ67" s="457"/>
      <c r="AK67" s="457"/>
      <c r="AL67" s="457"/>
    </row>
    <row r="68" spans="1:38" ht="9.75" customHeight="1">
      <c r="A68" s="457"/>
      <c r="B68" s="660"/>
      <c r="C68" s="660"/>
      <c r="D68" s="660"/>
      <c r="E68" s="660"/>
      <c r="F68" s="660"/>
      <c r="G68" s="660"/>
      <c r="H68" s="660"/>
      <c r="I68" s="660"/>
      <c r="J68" s="660"/>
      <c r="K68" s="660"/>
      <c r="L68" s="660"/>
      <c r="M68" s="660"/>
      <c r="N68" s="660"/>
      <c r="O68" s="660"/>
      <c r="P68" s="660"/>
      <c r="Q68" s="660"/>
      <c r="R68" s="660"/>
      <c r="S68" s="660"/>
      <c r="T68" s="660"/>
      <c r="U68" s="660"/>
      <c r="V68" s="660"/>
      <c r="W68" s="660"/>
      <c r="X68" s="660"/>
      <c r="Y68" s="660"/>
      <c r="Z68" s="457"/>
      <c r="AA68" s="457"/>
      <c r="AB68" s="457"/>
      <c r="AC68" s="457"/>
      <c r="AD68" s="457"/>
      <c r="AE68" s="457"/>
      <c r="AF68" s="457"/>
      <c r="AG68" s="457"/>
      <c r="AH68" s="457"/>
      <c r="AI68" s="457"/>
      <c r="AJ68" s="457"/>
      <c r="AK68" s="457"/>
      <c r="AL68" s="457"/>
    </row>
    <row r="69" spans="1:38" ht="13.5">
      <c r="A69" s="457"/>
      <c r="B69" s="457"/>
      <c r="C69" s="666"/>
      <c r="D69" s="666"/>
      <c r="E69" s="666"/>
      <c r="F69" s="666"/>
      <c r="G69" s="457"/>
      <c r="H69" s="457"/>
      <c r="I69" s="457"/>
      <c r="J69" s="667"/>
      <c r="K69" s="667"/>
      <c r="L69" s="667"/>
      <c r="M69" s="667"/>
      <c r="N69" s="667"/>
      <c r="O69" s="667"/>
      <c r="P69" s="667"/>
      <c r="Q69" s="667"/>
      <c r="R69" s="668"/>
      <c r="S69" s="668"/>
      <c r="T69" s="668"/>
      <c r="U69" s="668"/>
      <c r="V69" s="668"/>
      <c r="W69" s="668"/>
      <c r="X69" s="668"/>
      <c r="Y69" s="457"/>
      <c r="Z69" s="457"/>
      <c r="AA69" s="457"/>
      <c r="AB69" s="457"/>
      <c r="AC69" s="457"/>
      <c r="AD69" s="457"/>
      <c r="AE69" s="457"/>
      <c r="AF69" s="457"/>
      <c r="AG69" s="457"/>
      <c r="AH69" s="457"/>
      <c r="AI69" s="457"/>
      <c r="AJ69" s="457"/>
      <c r="AK69" s="457"/>
      <c r="AL69" s="457"/>
    </row>
    <row r="70" spans="1:38" ht="13.5">
      <c r="A70" s="457"/>
      <c r="B70" s="457"/>
      <c r="C70" s="666"/>
      <c r="D70" s="666"/>
      <c r="E70" s="666"/>
      <c r="F70" s="666"/>
      <c r="G70" s="457"/>
      <c r="H70" s="457"/>
      <c r="I70" s="457"/>
      <c r="J70" s="667"/>
      <c r="K70" s="667"/>
      <c r="L70" s="667"/>
      <c r="M70" s="667"/>
      <c r="N70" s="667"/>
      <c r="O70" s="667"/>
      <c r="P70" s="667"/>
      <c r="Q70" s="667"/>
      <c r="R70" s="668"/>
      <c r="S70" s="668"/>
      <c r="T70" s="668"/>
      <c r="U70" s="668"/>
      <c r="V70" s="668"/>
      <c r="W70" s="668"/>
      <c r="X70" s="668"/>
      <c r="Y70" s="457"/>
      <c r="Z70" s="457"/>
      <c r="AA70" s="457"/>
      <c r="AB70" s="457"/>
      <c r="AC70" s="457"/>
      <c r="AD70" s="457"/>
      <c r="AE70" s="457"/>
      <c r="AF70" s="457"/>
      <c r="AG70" s="457"/>
      <c r="AH70" s="457"/>
      <c r="AI70" s="457"/>
      <c r="AJ70" s="457"/>
      <c r="AK70" s="457"/>
      <c r="AL70" s="457"/>
    </row>
    <row r="71" spans="1:38" ht="13.5">
      <c r="A71" s="457"/>
      <c r="B71" s="457"/>
      <c r="C71" s="666"/>
      <c r="D71" s="666"/>
      <c r="E71" s="666"/>
      <c r="F71" s="666"/>
      <c r="G71" s="457"/>
      <c r="H71" s="457"/>
      <c r="I71" s="457"/>
      <c r="J71" s="667"/>
      <c r="K71" s="667"/>
      <c r="L71" s="667"/>
      <c r="M71" s="667"/>
      <c r="N71" s="667"/>
      <c r="O71" s="667"/>
      <c r="P71" s="667"/>
      <c r="Q71" s="667"/>
      <c r="R71" s="668"/>
      <c r="S71" s="668"/>
      <c r="T71" s="668"/>
      <c r="U71" s="668"/>
      <c r="V71" s="668"/>
      <c r="W71" s="668"/>
      <c r="X71" s="668"/>
      <c r="Y71" s="457"/>
      <c r="Z71" s="457"/>
      <c r="AA71" s="457"/>
      <c r="AB71" s="457"/>
      <c r="AC71" s="457"/>
      <c r="AD71" s="457"/>
      <c r="AE71" s="457"/>
      <c r="AF71" s="457"/>
      <c r="AG71" s="457"/>
      <c r="AH71" s="457"/>
      <c r="AI71" s="457"/>
      <c r="AJ71" s="457"/>
      <c r="AK71" s="457"/>
      <c r="AL71" s="457"/>
    </row>
    <row r="72" spans="1:38" ht="13.5">
      <c r="A72" s="457"/>
      <c r="B72" s="457"/>
      <c r="C72" s="666"/>
      <c r="D72" s="666"/>
      <c r="E72" s="666"/>
      <c r="F72" s="666"/>
      <c r="G72" s="457"/>
      <c r="H72" s="457"/>
      <c r="I72" s="457"/>
      <c r="J72" s="667"/>
      <c r="K72" s="667"/>
      <c r="L72" s="667"/>
      <c r="M72" s="667"/>
      <c r="N72" s="667"/>
      <c r="O72" s="667"/>
      <c r="P72" s="667"/>
      <c r="Q72" s="667"/>
      <c r="R72" s="668"/>
      <c r="S72" s="668"/>
      <c r="T72" s="668"/>
      <c r="U72" s="668"/>
      <c r="V72" s="668"/>
      <c r="W72" s="668"/>
      <c r="X72" s="668"/>
      <c r="Y72" s="457"/>
      <c r="Z72" s="457"/>
      <c r="AA72" s="457"/>
      <c r="AB72" s="457"/>
      <c r="AC72" s="457"/>
      <c r="AD72" s="457"/>
      <c r="AE72" s="457"/>
      <c r="AF72" s="457"/>
      <c r="AG72" s="457"/>
      <c r="AH72" s="457"/>
      <c r="AI72" s="457"/>
      <c r="AJ72" s="457"/>
      <c r="AK72" s="457"/>
      <c r="AL72" s="457"/>
    </row>
    <row r="73" spans="1:38" ht="13.5">
      <c r="A73" s="457"/>
      <c r="B73" s="457"/>
      <c r="C73" s="666"/>
      <c r="D73" s="666"/>
      <c r="E73" s="666"/>
      <c r="F73" s="666"/>
      <c r="G73" s="457"/>
      <c r="H73" s="457"/>
      <c r="I73" s="457"/>
      <c r="J73" s="667"/>
      <c r="K73" s="667"/>
      <c r="L73" s="667"/>
      <c r="M73" s="667"/>
      <c r="N73" s="667"/>
      <c r="O73" s="667"/>
      <c r="P73" s="667"/>
      <c r="Q73" s="667"/>
      <c r="R73" s="668"/>
      <c r="S73" s="668"/>
      <c r="T73" s="668"/>
      <c r="U73" s="668"/>
      <c r="V73" s="668"/>
      <c r="W73" s="668"/>
      <c r="X73" s="668"/>
      <c r="Y73" s="457"/>
      <c r="Z73" s="457"/>
      <c r="AA73" s="457"/>
      <c r="AB73" s="457"/>
      <c r="AC73" s="457"/>
      <c r="AD73" s="457"/>
      <c r="AE73" s="457"/>
      <c r="AF73" s="457"/>
      <c r="AG73" s="457"/>
      <c r="AH73" s="457"/>
      <c r="AI73" s="457"/>
      <c r="AJ73" s="457"/>
      <c r="AK73" s="457"/>
      <c r="AL73" s="457"/>
    </row>
    <row r="74" spans="1:38" ht="13.5">
      <c r="A74" s="457"/>
      <c r="B74" s="457"/>
      <c r="C74" s="666"/>
      <c r="D74" s="666"/>
      <c r="E74" s="666"/>
      <c r="F74" s="666"/>
      <c r="G74" s="457"/>
      <c r="H74" s="457"/>
      <c r="I74" s="457"/>
      <c r="J74" s="667"/>
      <c r="K74" s="667"/>
      <c r="L74" s="667"/>
      <c r="M74" s="667"/>
      <c r="N74" s="667"/>
      <c r="O74" s="667"/>
      <c r="P74" s="667"/>
      <c r="Q74" s="667"/>
      <c r="R74" s="668"/>
      <c r="S74" s="668"/>
      <c r="T74" s="668"/>
      <c r="U74" s="668"/>
      <c r="V74" s="668"/>
      <c r="W74" s="668"/>
      <c r="X74" s="668"/>
      <c r="Y74" s="457"/>
      <c r="Z74" s="457"/>
      <c r="AA74" s="457"/>
      <c r="AB74" s="457"/>
      <c r="AC74" s="457"/>
      <c r="AD74" s="457"/>
      <c r="AE74" s="457"/>
      <c r="AF74" s="457"/>
      <c r="AG74" s="457"/>
      <c r="AH74" s="457"/>
      <c r="AI74" s="457"/>
      <c r="AJ74" s="457"/>
      <c r="AK74" s="457"/>
      <c r="AL74" s="457"/>
    </row>
    <row r="75" spans="1:38" ht="13.5">
      <c r="A75" s="457"/>
      <c r="B75" s="457"/>
      <c r="C75" s="666"/>
      <c r="D75" s="666"/>
      <c r="E75" s="666"/>
      <c r="F75" s="666"/>
      <c r="G75" s="457"/>
      <c r="H75" s="457"/>
      <c r="I75" s="457"/>
      <c r="J75" s="667"/>
      <c r="K75" s="667"/>
      <c r="L75" s="667"/>
      <c r="M75" s="667"/>
      <c r="N75" s="667"/>
      <c r="O75" s="667"/>
      <c r="P75" s="667"/>
      <c r="Q75" s="667"/>
      <c r="R75" s="668"/>
      <c r="S75" s="668"/>
      <c r="T75" s="668"/>
      <c r="U75" s="668"/>
      <c r="V75" s="668"/>
      <c r="W75" s="668"/>
      <c r="X75" s="668"/>
      <c r="Y75" s="457"/>
      <c r="Z75" s="457"/>
      <c r="AA75" s="457"/>
      <c r="AB75" s="457"/>
      <c r="AC75" s="457"/>
      <c r="AD75" s="457"/>
      <c r="AE75" s="457"/>
      <c r="AF75" s="457"/>
      <c r="AG75" s="457"/>
      <c r="AH75" s="457"/>
      <c r="AI75" s="457"/>
      <c r="AJ75" s="457"/>
      <c r="AK75" s="457"/>
      <c r="AL75" s="457"/>
    </row>
    <row r="76" spans="1:38" ht="13.5">
      <c r="A76" s="457"/>
      <c r="B76" s="457"/>
      <c r="C76" s="666"/>
      <c r="D76" s="666"/>
      <c r="E76" s="666"/>
      <c r="F76" s="666"/>
      <c r="G76" s="457"/>
      <c r="H76" s="457"/>
      <c r="I76" s="457"/>
      <c r="J76" s="667"/>
      <c r="K76" s="667"/>
      <c r="L76" s="667"/>
      <c r="M76" s="667"/>
      <c r="N76" s="667"/>
      <c r="O76" s="667"/>
      <c r="P76" s="667"/>
      <c r="Q76" s="667"/>
      <c r="R76" s="668"/>
      <c r="S76" s="668"/>
      <c r="T76" s="668"/>
      <c r="U76" s="668"/>
      <c r="V76" s="668"/>
      <c r="W76" s="668"/>
      <c r="X76" s="668"/>
      <c r="Y76" s="457"/>
      <c r="Z76" s="457"/>
      <c r="AA76" s="457"/>
      <c r="AB76" s="457"/>
      <c r="AC76" s="457"/>
      <c r="AD76" s="457"/>
      <c r="AE76" s="457"/>
      <c r="AF76" s="457"/>
      <c r="AG76" s="457"/>
      <c r="AH76" s="457"/>
      <c r="AI76" s="457"/>
      <c r="AJ76" s="457"/>
      <c r="AK76" s="457"/>
      <c r="AL76" s="457"/>
    </row>
    <row r="77" spans="1:38" ht="13.5">
      <c r="A77" s="457"/>
      <c r="B77" s="457"/>
      <c r="C77" s="666"/>
      <c r="D77" s="666"/>
      <c r="E77" s="666"/>
      <c r="F77" s="666"/>
      <c r="G77" s="457"/>
      <c r="H77" s="457"/>
      <c r="I77" s="457"/>
      <c r="J77" s="667"/>
      <c r="K77" s="667"/>
      <c r="L77" s="667"/>
      <c r="M77" s="667"/>
      <c r="N77" s="667"/>
      <c r="O77" s="667"/>
      <c r="P77" s="667"/>
      <c r="Q77" s="667"/>
      <c r="R77" s="668"/>
      <c r="S77" s="668"/>
      <c r="T77" s="668"/>
      <c r="U77" s="668"/>
      <c r="V77" s="668"/>
      <c r="W77" s="668"/>
      <c r="X77" s="668"/>
      <c r="Y77" s="457"/>
      <c r="Z77" s="457"/>
      <c r="AA77" s="457"/>
      <c r="AB77" s="457"/>
      <c r="AC77" s="457"/>
      <c r="AD77" s="457"/>
      <c r="AE77" s="457"/>
      <c r="AF77" s="457"/>
      <c r="AG77" s="457"/>
      <c r="AH77" s="457"/>
      <c r="AI77" s="457"/>
      <c r="AJ77" s="457"/>
      <c r="AK77" s="457"/>
      <c r="AL77" s="457"/>
    </row>
    <row r="78" spans="1:38" ht="13.5">
      <c r="A78" s="457"/>
      <c r="B78" s="457"/>
      <c r="C78" s="666"/>
      <c r="D78" s="666"/>
      <c r="E78" s="666"/>
      <c r="F78" s="666"/>
      <c r="G78" s="457"/>
      <c r="H78" s="457"/>
      <c r="I78" s="457"/>
      <c r="J78" s="667"/>
      <c r="K78" s="667"/>
      <c r="L78" s="667"/>
      <c r="M78" s="667"/>
      <c r="N78" s="667"/>
      <c r="O78" s="667"/>
      <c r="P78" s="667"/>
      <c r="Q78" s="667"/>
      <c r="R78" s="668"/>
      <c r="S78" s="668"/>
      <c r="T78" s="668"/>
      <c r="U78" s="668"/>
      <c r="V78" s="668"/>
      <c r="W78" s="668"/>
      <c r="X78" s="668"/>
      <c r="Y78" s="457"/>
      <c r="Z78" s="457"/>
      <c r="AA78" s="457"/>
      <c r="AB78" s="457"/>
      <c r="AC78" s="457"/>
      <c r="AD78" s="457"/>
      <c r="AE78" s="457"/>
      <c r="AF78" s="457"/>
      <c r="AG78" s="457"/>
      <c r="AH78" s="457"/>
      <c r="AI78" s="457"/>
      <c r="AJ78" s="457"/>
      <c r="AK78" s="457"/>
      <c r="AL78" s="457"/>
    </row>
    <row r="79" spans="1:38" ht="13.5">
      <c r="A79" s="457"/>
      <c r="B79" s="457"/>
      <c r="C79" s="666"/>
      <c r="D79" s="666"/>
      <c r="E79" s="666"/>
      <c r="F79" s="666"/>
      <c r="G79" s="457"/>
      <c r="H79" s="457"/>
      <c r="I79" s="457"/>
      <c r="J79" s="667"/>
      <c r="K79" s="667"/>
      <c r="L79" s="667"/>
      <c r="M79" s="667"/>
      <c r="N79" s="667"/>
      <c r="O79" s="667"/>
      <c r="P79" s="667"/>
      <c r="Q79" s="667"/>
      <c r="R79" s="668"/>
      <c r="S79" s="668"/>
      <c r="T79" s="668"/>
      <c r="U79" s="668"/>
      <c r="V79" s="668"/>
      <c r="W79" s="668"/>
      <c r="X79" s="668"/>
      <c r="Y79" s="457"/>
      <c r="Z79" s="457"/>
      <c r="AA79" s="457"/>
      <c r="AB79" s="457"/>
      <c r="AC79" s="457"/>
      <c r="AD79" s="457"/>
      <c r="AE79" s="457"/>
      <c r="AF79" s="457"/>
      <c r="AG79" s="457"/>
      <c r="AH79" s="457"/>
      <c r="AI79" s="457"/>
      <c r="AJ79" s="457"/>
      <c r="AK79" s="457"/>
      <c r="AL79" s="457"/>
    </row>
    <row r="80" spans="1:38" ht="13.5">
      <c r="A80" s="457"/>
      <c r="B80" s="457"/>
      <c r="C80" s="666"/>
      <c r="D80" s="666"/>
      <c r="E80" s="666"/>
      <c r="F80" s="666"/>
      <c r="G80" s="457"/>
      <c r="H80" s="457"/>
      <c r="I80" s="457"/>
      <c r="J80" s="667"/>
      <c r="K80" s="667"/>
      <c r="L80" s="667"/>
      <c r="M80" s="667"/>
      <c r="N80" s="667"/>
      <c r="O80" s="667"/>
      <c r="P80" s="667"/>
      <c r="Q80" s="667"/>
      <c r="R80" s="668"/>
      <c r="S80" s="668"/>
      <c r="T80" s="668"/>
      <c r="U80" s="668"/>
      <c r="V80" s="668"/>
      <c r="W80" s="668"/>
      <c r="X80" s="668"/>
      <c r="Y80" s="457"/>
      <c r="Z80" s="457"/>
      <c r="AA80" s="457"/>
      <c r="AB80" s="457"/>
      <c r="AC80" s="457"/>
      <c r="AD80" s="457"/>
      <c r="AE80" s="457"/>
      <c r="AF80" s="457"/>
      <c r="AG80" s="457"/>
      <c r="AH80" s="457"/>
      <c r="AI80" s="457"/>
      <c r="AJ80" s="457"/>
      <c r="AK80" s="457"/>
      <c r="AL80" s="457"/>
    </row>
  </sheetData>
  <sheetProtection/>
  <mergeCells count="70">
    <mergeCell ref="A22:A26"/>
    <mergeCell ref="B14:E17"/>
    <mergeCell ref="B9:M9"/>
    <mergeCell ref="N9:Y9"/>
    <mergeCell ref="F24:G24"/>
    <mergeCell ref="F25:G25"/>
    <mergeCell ref="J21:J23"/>
    <mergeCell ref="F20:J20"/>
    <mergeCell ref="F21:G21"/>
    <mergeCell ref="F22:G22"/>
    <mergeCell ref="U21:V21"/>
    <mergeCell ref="U22:V22"/>
    <mergeCell ref="P23:Q23"/>
    <mergeCell ref="U23:V23"/>
    <mergeCell ref="P22:Q22"/>
    <mergeCell ref="P24:Q24"/>
    <mergeCell ref="AE23:AF23"/>
    <mergeCell ref="B4:H4"/>
    <mergeCell ref="B10:Y10"/>
    <mergeCell ref="B8:Y8"/>
    <mergeCell ref="B12:Y12"/>
    <mergeCell ref="B13:Y13"/>
    <mergeCell ref="H11:M11"/>
    <mergeCell ref="R4:Y4"/>
    <mergeCell ref="N11:U11"/>
    <mergeCell ref="I14:Y14"/>
    <mergeCell ref="R5:Y5"/>
    <mergeCell ref="R6:Y6"/>
    <mergeCell ref="Y21:Y23"/>
    <mergeCell ref="T21:T23"/>
    <mergeCell ref="P21:Q21"/>
    <mergeCell ref="A1:A6"/>
    <mergeCell ref="J15:M15"/>
    <mergeCell ref="I17:O17"/>
    <mergeCell ref="P17:R17"/>
    <mergeCell ref="S17:Y17"/>
    <mergeCell ref="B2:J2"/>
    <mergeCell ref="B3:I3"/>
    <mergeCell ref="N3:P3"/>
    <mergeCell ref="N4:Q4"/>
    <mergeCell ref="N5:O6"/>
    <mergeCell ref="P6:Q6"/>
    <mergeCell ref="P5:Q5"/>
    <mergeCell ref="AE19:AI20"/>
    <mergeCell ref="N19:R19"/>
    <mergeCell ref="S19:W19"/>
    <mergeCell ref="X19:Y19"/>
    <mergeCell ref="C19:M19"/>
    <mergeCell ref="U20:Y20"/>
    <mergeCell ref="K20:O20"/>
    <mergeCell ref="F14:H14"/>
    <mergeCell ref="F15:H15"/>
    <mergeCell ref="F16:H16"/>
    <mergeCell ref="F17:H17"/>
    <mergeCell ref="J16:Q16"/>
    <mergeCell ref="K25:L25"/>
    <mergeCell ref="P20:T20"/>
    <mergeCell ref="N15:O15"/>
    <mergeCell ref="S16:Y16"/>
    <mergeCell ref="P15:Y15"/>
    <mergeCell ref="P25:Q25"/>
    <mergeCell ref="K21:L21"/>
    <mergeCell ref="O21:O23"/>
    <mergeCell ref="K22:L22"/>
    <mergeCell ref="K23:L23"/>
    <mergeCell ref="B26:Y26"/>
    <mergeCell ref="U24:V24"/>
    <mergeCell ref="U25:V25"/>
    <mergeCell ref="F23:G23"/>
    <mergeCell ref="K24:L24"/>
  </mergeCells>
  <dataValidations count="1">
    <dataValidation type="list" allowBlank="1" showInputMessage="1" showErrorMessage="1" sqref="S19:W19">
      <formula1>$AE$21:$AF$21</formula1>
    </dataValidation>
  </dataValidations>
  <hyperlinks>
    <hyperlink ref="A1" location="目次!A1" display="トップページへ戻る"/>
    <hyperlink ref="A1:A6" location="トップページ!A29" display="トップページへ戻る"/>
    <hyperlink ref="A22:A26" location="ASPA宿泊申込書!A1" display="ページ上へ戻る"/>
  </hyperlinks>
  <printOptions horizontalCentered="1" verticalCentered="1"/>
  <pageMargins left="0.5905511811023623" right="0.5905511811023623" top="0.5905511811023623" bottom="0.5905511811023623" header="0.5905511811023623" footer="0.35433070866141736"/>
  <pageSetup fitToHeight="1" fitToWidth="1" horizontalDpi="300" verticalDpi="300" orientation="portrait" paperSize="9" scale="83"/>
  <headerFooter alignWithMargins="0">
    <oddHeader>&amp;L&amp;"HGｺﾞｼｯｸM,ﾒﾃﾞｨｳﾑ"（様式　10）&amp;C&amp;G&amp;R&amp;"HGPｺﾞｼｯｸM,ﾒﾃﾞｨｳﾑ"&amp;10【&amp;A】</oddHeader>
  </headerFooter>
  <legacyDrawingHF r:id="rId1"/>
</worksheet>
</file>

<file path=xl/worksheets/sheet9.xml><?xml version="1.0" encoding="utf-8"?>
<worksheet xmlns="http://schemas.openxmlformats.org/spreadsheetml/2006/main" xmlns:r="http://schemas.openxmlformats.org/officeDocument/2006/relationships">
  <sheetPr codeName="Sheet23">
    <tabColor indexed="21"/>
    <pageSetUpPr fitToPage="1"/>
  </sheetPr>
  <dimension ref="A1:AR67"/>
  <sheetViews>
    <sheetView showOutlineSymbols="0" zoomScale="75" zoomScaleNormal="75" zoomScalePageLayoutView="0" workbookViewId="0" topLeftCell="A1">
      <selection activeCell="Q68" sqref="Q68"/>
    </sheetView>
  </sheetViews>
  <sheetFormatPr defaultColWidth="9.00390625" defaultRowHeight="13.5"/>
  <cols>
    <col min="1" max="1" width="4.625" style="122" customWidth="1"/>
    <col min="2" max="2" width="5.625" style="113" customWidth="1"/>
    <col min="3" max="7" width="5.625" style="3" customWidth="1"/>
    <col min="8" max="8" width="1.625" style="113" customWidth="1"/>
    <col min="9" max="10" width="5.625" style="113" customWidth="1"/>
    <col min="11" max="14" width="5.625" style="123" customWidth="1"/>
    <col min="15" max="16" width="4.625" style="123" customWidth="1"/>
    <col min="17" max="18" width="5.625" style="123" customWidth="1"/>
    <col min="19" max="22" width="5.625" style="113" customWidth="1"/>
    <col min="23" max="23" width="1.625" style="113" customWidth="1"/>
    <col min="24" max="29" width="5.625" style="113" customWidth="1"/>
    <col min="30" max="30" width="4.625" style="113" customWidth="1"/>
    <col min="31" max="32" width="5.625" style="113" customWidth="1"/>
    <col min="33" max="16384" width="9.00390625" style="113" customWidth="1"/>
  </cols>
  <sheetData>
    <row r="1" spans="1:30" ht="72.75" customHeight="1">
      <c r="A1" s="1599" t="s">
        <v>135</v>
      </c>
      <c r="B1" s="1599"/>
      <c r="C1" s="1599"/>
      <c r="D1" s="1599"/>
      <c r="E1" s="1599"/>
      <c r="F1" s="1599"/>
      <c r="G1" s="1599"/>
      <c r="H1" s="268"/>
      <c r="I1" s="268"/>
      <c r="J1" s="268"/>
      <c r="K1" s="269"/>
      <c r="L1" s="269"/>
      <c r="M1" s="269"/>
      <c r="N1" s="269"/>
      <c r="O1" s="269"/>
      <c r="P1" s="269"/>
      <c r="Q1" s="269"/>
      <c r="R1" s="269"/>
      <c r="S1" s="268"/>
      <c r="T1" s="268"/>
      <c r="U1" s="268"/>
      <c r="V1" s="268"/>
      <c r="W1" s="268"/>
      <c r="X1" s="268"/>
      <c r="Y1" s="268"/>
      <c r="Z1" s="268"/>
      <c r="AA1" s="268"/>
      <c r="AB1" s="268"/>
      <c r="AC1" s="268"/>
      <c r="AD1" s="268"/>
    </row>
    <row r="2" spans="1:44" ht="30" customHeight="1">
      <c r="A2" s="270"/>
      <c r="B2" s="271"/>
      <c r="C2" s="271"/>
      <c r="D2" s="271"/>
      <c r="E2" s="271"/>
      <c r="F2" s="271"/>
      <c r="G2" s="271"/>
      <c r="H2" s="271"/>
      <c r="I2" s="271"/>
      <c r="J2" s="271"/>
      <c r="K2" s="271"/>
      <c r="L2" s="271"/>
      <c r="M2" s="271"/>
      <c r="N2" s="272"/>
      <c r="O2" s="273"/>
      <c r="P2" s="270"/>
      <c r="Q2" s="271"/>
      <c r="R2" s="271"/>
      <c r="S2" s="271"/>
      <c r="T2" s="271"/>
      <c r="U2" s="271"/>
      <c r="V2" s="271"/>
      <c r="W2" s="271"/>
      <c r="X2" s="271"/>
      <c r="Y2" s="271"/>
      <c r="Z2" s="271"/>
      <c r="AA2" s="271"/>
      <c r="AB2" s="271"/>
      <c r="AC2" s="272"/>
      <c r="AD2" s="273"/>
      <c r="AE2" s="20"/>
      <c r="AF2" s="20"/>
      <c r="AG2" s="20"/>
      <c r="AH2" s="20"/>
      <c r="AI2" s="20"/>
      <c r="AJ2" s="20"/>
      <c r="AK2" s="20"/>
      <c r="AL2" s="20"/>
      <c r="AM2" s="20"/>
      <c r="AN2" s="20"/>
      <c r="AO2" s="20"/>
      <c r="AP2" s="20"/>
      <c r="AQ2" s="20"/>
      <c r="AR2" s="20"/>
    </row>
    <row r="3" spans="1:34" ht="27" customHeight="1">
      <c r="A3" s="274"/>
      <c r="B3" s="275"/>
      <c r="C3" s="275"/>
      <c r="D3" s="1614" t="s">
        <v>616</v>
      </c>
      <c r="E3" s="1614"/>
      <c r="F3" s="1614"/>
      <c r="G3" s="1614"/>
      <c r="H3" s="1614"/>
      <c r="I3" s="1614"/>
      <c r="J3" s="1614"/>
      <c r="K3" s="1614"/>
      <c r="L3" s="1614"/>
      <c r="M3" s="275"/>
      <c r="N3" s="275"/>
      <c r="O3" s="276"/>
      <c r="P3" s="274"/>
      <c r="Q3" s="275"/>
      <c r="R3" s="275"/>
      <c r="S3" s="1614" t="s">
        <v>616</v>
      </c>
      <c r="T3" s="1614"/>
      <c r="U3" s="1614"/>
      <c r="V3" s="1614"/>
      <c r="W3" s="1614"/>
      <c r="X3" s="1614"/>
      <c r="Y3" s="1614"/>
      <c r="Z3" s="1614"/>
      <c r="AA3" s="1614"/>
      <c r="AB3" s="275"/>
      <c r="AC3" s="275"/>
      <c r="AD3" s="276"/>
      <c r="AE3" s="114"/>
      <c r="AF3" s="114"/>
      <c r="AG3" s="114"/>
      <c r="AH3" s="115"/>
    </row>
    <row r="4" spans="1:34" ht="27" customHeight="1">
      <c r="A4" s="274"/>
      <c r="B4" s="277"/>
      <c r="C4" s="278"/>
      <c r="D4" s="1615" t="s">
        <v>617</v>
      </c>
      <c r="E4" s="1615"/>
      <c r="F4" s="1615"/>
      <c r="G4" s="1615"/>
      <c r="H4" s="1615"/>
      <c r="I4" s="1615"/>
      <c r="J4" s="1615"/>
      <c r="K4" s="1615"/>
      <c r="L4" s="1615"/>
      <c r="M4" s="279"/>
      <c r="N4" s="280"/>
      <c r="O4" s="276"/>
      <c r="P4" s="274"/>
      <c r="Q4" s="277"/>
      <c r="R4" s="278"/>
      <c r="S4" s="1615" t="s">
        <v>617</v>
      </c>
      <c r="T4" s="1615"/>
      <c r="U4" s="1615"/>
      <c r="V4" s="1615"/>
      <c r="W4" s="1615"/>
      <c r="X4" s="1615"/>
      <c r="Y4" s="1615"/>
      <c r="Z4" s="1615"/>
      <c r="AA4" s="1615"/>
      <c r="AB4" s="279"/>
      <c r="AC4" s="280"/>
      <c r="AD4" s="276"/>
      <c r="AE4" s="114"/>
      <c r="AF4" s="114"/>
      <c r="AG4" s="114"/>
      <c r="AH4" s="115"/>
    </row>
    <row r="5" spans="1:34" ht="24.75" customHeight="1">
      <c r="A5" s="274"/>
      <c r="B5" s="1625"/>
      <c r="C5" s="1626"/>
      <c r="D5" s="1626"/>
      <c r="E5" s="1626"/>
      <c r="F5" s="1626"/>
      <c r="G5" s="275"/>
      <c r="H5" s="116"/>
      <c r="I5" s="275"/>
      <c r="J5" s="1626"/>
      <c r="K5" s="1626"/>
      <c r="L5" s="1626"/>
      <c r="M5" s="1626"/>
      <c r="N5" s="1629"/>
      <c r="O5" s="276"/>
      <c r="P5" s="274"/>
      <c r="Q5" s="1623"/>
      <c r="R5" s="1616"/>
      <c r="S5" s="1616"/>
      <c r="T5" s="1616"/>
      <c r="U5" s="1616"/>
      <c r="V5" s="275"/>
      <c r="W5" s="116"/>
      <c r="X5" s="275"/>
      <c r="Y5" s="1616"/>
      <c r="Z5" s="1616"/>
      <c r="AA5" s="1616"/>
      <c r="AB5" s="1616"/>
      <c r="AC5" s="1617"/>
      <c r="AD5" s="276"/>
      <c r="AE5" s="114"/>
      <c r="AF5" s="114"/>
      <c r="AG5" s="114"/>
      <c r="AH5" s="115"/>
    </row>
    <row r="6" spans="1:34" ht="24.75" customHeight="1">
      <c r="A6" s="274"/>
      <c r="B6" s="1625"/>
      <c r="C6" s="1626"/>
      <c r="D6" s="1626"/>
      <c r="E6" s="1626"/>
      <c r="F6" s="1626"/>
      <c r="G6" s="275"/>
      <c r="H6" s="116"/>
      <c r="I6" s="275"/>
      <c r="J6" s="1626"/>
      <c r="K6" s="1626"/>
      <c r="L6" s="1626"/>
      <c r="M6" s="1626"/>
      <c r="N6" s="1629"/>
      <c r="O6" s="276"/>
      <c r="P6" s="274"/>
      <c r="Q6" s="1623"/>
      <c r="R6" s="1616"/>
      <c r="S6" s="1616"/>
      <c r="T6" s="1616"/>
      <c r="U6" s="1616"/>
      <c r="V6" s="275"/>
      <c r="W6" s="116"/>
      <c r="X6" s="275"/>
      <c r="Y6" s="1616"/>
      <c r="Z6" s="1616"/>
      <c r="AA6" s="1616"/>
      <c r="AB6" s="1616"/>
      <c r="AC6" s="1617"/>
      <c r="AD6" s="276"/>
      <c r="AE6" s="114"/>
      <c r="AF6" s="114"/>
      <c r="AG6" s="114"/>
      <c r="AH6" s="115"/>
    </row>
    <row r="7" spans="1:34" ht="24.75" customHeight="1" thickBot="1">
      <c r="A7" s="274"/>
      <c r="B7" s="1627"/>
      <c r="C7" s="1628"/>
      <c r="D7" s="1628"/>
      <c r="E7" s="1628"/>
      <c r="F7" s="1628"/>
      <c r="G7" s="1566" t="s">
        <v>618</v>
      </c>
      <c r="H7" s="1566"/>
      <c r="I7" s="1566"/>
      <c r="J7" s="1628"/>
      <c r="K7" s="1628"/>
      <c r="L7" s="1628"/>
      <c r="M7" s="1628"/>
      <c r="N7" s="1630"/>
      <c r="O7" s="276"/>
      <c r="P7" s="274"/>
      <c r="Q7" s="1624"/>
      <c r="R7" s="1618"/>
      <c r="S7" s="1618"/>
      <c r="T7" s="1618"/>
      <c r="U7" s="1618"/>
      <c r="V7" s="1566" t="s">
        <v>618</v>
      </c>
      <c r="W7" s="1566"/>
      <c r="X7" s="1566"/>
      <c r="Y7" s="1618"/>
      <c r="Z7" s="1618"/>
      <c r="AA7" s="1618"/>
      <c r="AB7" s="1618"/>
      <c r="AC7" s="1619"/>
      <c r="AD7" s="276"/>
      <c r="AE7" s="114"/>
      <c r="AF7" s="114"/>
      <c r="AG7" s="114"/>
      <c r="AH7" s="115"/>
    </row>
    <row r="8" spans="1:34" ht="15" customHeight="1" thickTop="1">
      <c r="A8" s="274"/>
      <c r="B8" s="277"/>
      <c r="C8" s="278"/>
      <c r="D8" s="278"/>
      <c r="E8" s="116"/>
      <c r="F8" s="116"/>
      <c r="G8" s="1466" t="s">
        <v>619</v>
      </c>
      <c r="H8" s="1466"/>
      <c r="I8" s="1466"/>
      <c r="J8" s="117"/>
      <c r="K8" s="117"/>
      <c r="L8" s="118"/>
      <c r="M8" s="279"/>
      <c r="N8" s="280"/>
      <c r="O8" s="276"/>
      <c r="P8" s="274"/>
      <c r="Q8" s="277"/>
      <c r="R8" s="278"/>
      <c r="S8" s="278"/>
      <c r="T8" s="116"/>
      <c r="U8" s="116"/>
      <c r="V8" s="1466" t="s">
        <v>619</v>
      </c>
      <c r="W8" s="1466"/>
      <c r="X8" s="1466"/>
      <c r="Y8" s="117"/>
      <c r="Z8" s="117"/>
      <c r="AA8" s="118"/>
      <c r="AB8" s="279"/>
      <c r="AC8" s="280"/>
      <c r="AD8" s="276"/>
      <c r="AE8" s="114"/>
      <c r="AF8" s="114"/>
      <c r="AG8" s="114"/>
      <c r="AH8" s="115"/>
    </row>
    <row r="9" spans="1:34" ht="15" customHeight="1">
      <c r="A9" s="274"/>
      <c r="B9" s="1463" t="s">
        <v>620</v>
      </c>
      <c r="C9" s="1603"/>
      <c r="D9" s="1603"/>
      <c r="E9" s="1603"/>
      <c r="F9" s="1603"/>
      <c r="G9" s="1464"/>
      <c r="H9" s="116"/>
      <c r="I9" s="1463" t="s">
        <v>621</v>
      </c>
      <c r="J9" s="1603"/>
      <c r="K9" s="1603"/>
      <c r="L9" s="1603"/>
      <c r="M9" s="1603"/>
      <c r="N9" s="1464"/>
      <c r="O9" s="276"/>
      <c r="P9" s="274"/>
      <c r="Q9" s="1463" t="s">
        <v>620</v>
      </c>
      <c r="R9" s="1603"/>
      <c r="S9" s="1603"/>
      <c r="T9" s="1603"/>
      <c r="U9" s="1603"/>
      <c r="V9" s="1464"/>
      <c r="W9" s="116"/>
      <c r="X9" s="1463" t="s">
        <v>621</v>
      </c>
      <c r="Y9" s="1603"/>
      <c r="Z9" s="1603"/>
      <c r="AA9" s="1603"/>
      <c r="AB9" s="1603"/>
      <c r="AC9" s="1464"/>
      <c r="AD9" s="276"/>
      <c r="AE9" s="114"/>
      <c r="AF9" s="114"/>
      <c r="AG9" s="114"/>
      <c r="AH9" s="115"/>
    </row>
    <row r="10" spans="1:34" ht="15" customHeight="1">
      <c r="A10" s="274"/>
      <c r="B10" s="1463" t="s">
        <v>622</v>
      </c>
      <c r="C10" s="1603"/>
      <c r="D10" s="1603"/>
      <c r="E10" s="1603"/>
      <c r="F10" s="1603"/>
      <c r="G10" s="1464"/>
      <c r="H10" s="116"/>
      <c r="I10" s="1463" t="s">
        <v>623</v>
      </c>
      <c r="J10" s="1603"/>
      <c r="K10" s="1603"/>
      <c r="L10" s="1603"/>
      <c r="M10" s="1603"/>
      <c r="N10" s="1464"/>
      <c r="O10" s="276"/>
      <c r="P10" s="274"/>
      <c r="Q10" s="1463" t="s">
        <v>622</v>
      </c>
      <c r="R10" s="1603"/>
      <c r="S10" s="1603"/>
      <c r="T10" s="1603"/>
      <c r="U10" s="1603"/>
      <c r="V10" s="1464"/>
      <c r="W10" s="116"/>
      <c r="X10" s="1463" t="s">
        <v>623</v>
      </c>
      <c r="Y10" s="1603"/>
      <c r="Z10" s="1603"/>
      <c r="AA10" s="1603"/>
      <c r="AB10" s="1603"/>
      <c r="AC10" s="1464"/>
      <c r="AD10" s="276"/>
      <c r="AE10" s="114"/>
      <c r="AF10" s="114"/>
      <c r="AG10" s="114"/>
      <c r="AH10" s="115"/>
    </row>
    <row r="11" spans="1:34" ht="39.75" customHeight="1" thickBot="1">
      <c r="A11" s="274"/>
      <c r="B11" s="1631"/>
      <c r="C11" s="1632"/>
      <c r="D11" s="1632"/>
      <c r="E11" s="1632"/>
      <c r="F11" s="1632"/>
      <c r="G11" s="1633"/>
      <c r="H11" s="116"/>
      <c r="I11" s="1600"/>
      <c r="J11" s="1601"/>
      <c r="K11" s="1601"/>
      <c r="L11" s="1601"/>
      <c r="M11" s="1601"/>
      <c r="N11" s="1602"/>
      <c r="O11" s="276"/>
      <c r="P11" s="274"/>
      <c r="Q11" s="1620"/>
      <c r="R11" s="1621"/>
      <c r="S11" s="1621"/>
      <c r="T11" s="1621"/>
      <c r="U11" s="1621"/>
      <c r="V11" s="1622"/>
      <c r="W11" s="116"/>
      <c r="X11" s="1600"/>
      <c r="Y11" s="1601"/>
      <c r="Z11" s="1601"/>
      <c r="AA11" s="1601"/>
      <c r="AB11" s="1601"/>
      <c r="AC11" s="1602"/>
      <c r="AD11" s="276"/>
      <c r="AE11" s="114"/>
      <c r="AF11" s="114"/>
      <c r="AG11" s="114"/>
      <c r="AH11" s="115"/>
    </row>
    <row r="12" spans="1:34" ht="15" customHeight="1" thickTop="1">
      <c r="A12" s="283"/>
      <c r="B12" s="280"/>
      <c r="C12" s="280"/>
      <c r="D12" s="280"/>
      <c r="E12" s="280"/>
      <c r="F12" s="280"/>
      <c r="G12" s="280"/>
      <c r="H12" s="280"/>
      <c r="I12" s="280"/>
      <c r="J12" s="280"/>
      <c r="K12" s="280"/>
      <c r="L12" s="280"/>
      <c r="M12" s="280"/>
      <c r="N12" s="280"/>
      <c r="O12" s="276"/>
      <c r="P12" s="283"/>
      <c r="Q12" s="280"/>
      <c r="R12" s="280"/>
      <c r="S12" s="280"/>
      <c r="T12" s="280"/>
      <c r="U12" s="280"/>
      <c r="V12" s="280"/>
      <c r="W12" s="280"/>
      <c r="X12" s="280"/>
      <c r="Y12" s="280"/>
      <c r="Z12" s="280"/>
      <c r="AA12" s="280"/>
      <c r="AB12" s="280"/>
      <c r="AC12" s="280"/>
      <c r="AD12" s="276"/>
      <c r="AE12" s="114"/>
      <c r="AF12" s="114"/>
      <c r="AG12" s="114"/>
      <c r="AH12" s="115"/>
    </row>
    <row r="13" spans="1:34" ht="15" customHeight="1">
      <c r="A13" s="274"/>
      <c r="B13" s="277"/>
      <c r="C13" s="278"/>
      <c r="D13" s="278"/>
      <c r="E13" s="1565" t="s">
        <v>624</v>
      </c>
      <c r="F13" s="1566"/>
      <c r="G13" s="1566"/>
      <c r="H13" s="1566"/>
      <c r="I13" s="1566"/>
      <c r="J13" s="1566"/>
      <c r="K13" s="1567"/>
      <c r="L13" s="1610" t="s">
        <v>625</v>
      </c>
      <c r="M13" s="1611"/>
      <c r="N13" s="1611"/>
      <c r="O13" s="276"/>
      <c r="P13" s="274"/>
      <c r="Q13" s="277"/>
      <c r="R13" s="278"/>
      <c r="S13" s="278"/>
      <c r="T13" s="1565" t="s">
        <v>624</v>
      </c>
      <c r="U13" s="1566"/>
      <c r="V13" s="1566"/>
      <c r="W13" s="1566"/>
      <c r="X13" s="1566"/>
      <c r="Y13" s="1566"/>
      <c r="Z13" s="1567"/>
      <c r="AA13" s="1610" t="s">
        <v>625</v>
      </c>
      <c r="AB13" s="1611"/>
      <c r="AC13" s="1611"/>
      <c r="AD13" s="276"/>
      <c r="AE13" s="114"/>
      <c r="AF13" s="114"/>
      <c r="AG13" s="114"/>
      <c r="AH13" s="115"/>
    </row>
    <row r="14" spans="1:34" ht="15" customHeight="1" thickBot="1">
      <c r="A14" s="274"/>
      <c r="B14" s="277"/>
      <c r="C14" s="278"/>
      <c r="D14" s="278"/>
      <c r="E14" s="1568"/>
      <c r="F14" s="1569"/>
      <c r="G14" s="1569"/>
      <c r="H14" s="1569"/>
      <c r="I14" s="1569"/>
      <c r="J14" s="1569"/>
      <c r="K14" s="1570"/>
      <c r="L14" s="1612" t="s">
        <v>55</v>
      </c>
      <c r="M14" s="1613"/>
      <c r="N14" s="1613"/>
      <c r="O14" s="276"/>
      <c r="P14" s="274"/>
      <c r="Q14" s="277"/>
      <c r="R14" s="278"/>
      <c r="S14" s="278"/>
      <c r="T14" s="1568"/>
      <c r="U14" s="1569"/>
      <c r="V14" s="1569"/>
      <c r="W14" s="1569"/>
      <c r="X14" s="1569"/>
      <c r="Y14" s="1569"/>
      <c r="Z14" s="1570"/>
      <c r="AA14" s="1612" t="s">
        <v>55</v>
      </c>
      <c r="AB14" s="1613"/>
      <c r="AC14" s="1613"/>
      <c r="AD14" s="276"/>
      <c r="AE14" s="114"/>
      <c r="AF14" s="114"/>
      <c r="AG14" s="114"/>
      <c r="AH14" s="115"/>
    </row>
    <row r="15" spans="1:34" ht="15" customHeight="1">
      <c r="A15" s="274"/>
      <c r="B15" s="284"/>
      <c r="C15" s="285"/>
      <c r="D15" s="285"/>
      <c r="E15" s="1562"/>
      <c r="F15" s="1563"/>
      <c r="G15" s="1563"/>
      <c r="H15" s="1563"/>
      <c r="I15" s="1563"/>
      <c r="J15" s="1563"/>
      <c r="K15" s="1564"/>
      <c r="L15" s="1571"/>
      <c r="M15" s="1572"/>
      <c r="N15" s="1573"/>
      <c r="O15" s="276"/>
      <c r="P15" s="274"/>
      <c r="Q15" s="284"/>
      <c r="R15" s="285"/>
      <c r="S15" s="285"/>
      <c r="T15" s="1562"/>
      <c r="U15" s="1563"/>
      <c r="V15" s="1563"/>
      <c r="W15" s="1563"/>
      <c r="X15" s="1563"/>
      <c r="Y15" s="1563"/>
      <c r="Z15" s="1564"/>
      <c r="AA15" s="1571"/>
      <c r="AB15" s="1572"/>
      <c r="AC15" s="1573"/>
      <c r="AD15" s="276"/>
      <c r="AE15" s="114"/>
      <c r="AF15" s="114"/>
      <c r="AG15" s="114"/>
      <c r="AH15" s="115"/>
    </row>
    <row r="16" spans="1:34" ht="24.75" customHeight="1">
      <c r="A16" s="274"/>
      <c r="B16" s="1608" t="s">
        <v>626</v>
      </c>
      <c r="C16" s="1609"/>
      <c r="D16" s="1609"/>
      <c r="E16" s="1565"/>
      <c r="F16" s="1566"/>
      <c r="G16" s="1566"/>
      <c r="H16" s="1566"/>
      <c r="I16" s="1566"/>
      <c r="J16" s="1566"/>
      <c r="K16" s="1567"/>
      <c r="L16" s="1574"/>
      <c r="M16" s="1575"/>
      <c r="N16" s="1576"/>
      <c r="O16" s="276"/>
      <c r="P16" s="274"/>
      <c r="Q16" s="1608" t="s">
        <v>626</v>
      </c>
      <c r="R16" s="1609"/>
      <c r="S16" s="1609"/>
      <c r="T16" s="1565"/>
      <c r="U16" s="1566"/>
      <c r="V16" s="1566"/>
      <c r="W16" s="1566"/>
      <c r="X16" s="1566"/>
      <c r="Y16" s="1566"/>
      <c r="Z16" s="1567"/>
      <c r="AA16" s="1574"/>
      <c r="AB16" s="1575"/>
      <c r="AC16" s="1576"/>
      <c r="AD16" s="276"/>
      <c r="AE16" s="114"/>
      <c r="AF16" s="114"/>
      <c r="AG16" s="114"/>
      <c r="AH16" s="115"/>
    </row>
    <row r="17" spans="1:30" ht="24.75" customHeight="1">
      <c r="A17" s="274"/>
      <c r="B17" s="1583" t="s">
        <v>627</v>
      </c>
      <c r="C17" s="1584"/>
      <c r="D17" s="1584"/>
      <c r="E17" s="1565"/>
      <c r="F17" s="1566"/>
      <c r="G17" s="1566"/>
      <c r="H17" s="1566"/>
      <c r="I17" s="1566"/>
      <c r="J17" s="1566"/>
      <c r="K17" s="1567"/>
      <c r="L17" s="1574"/>
      <c r="M17" s="1575"/>
      <c r="N17" s="1576"/>
      <c r="O17" s="276"/>
      <c r="P17" s="274"/>
      <c r="Q17" s="1583" t="s">
        <v>627</v>
      </c>
      <c r="R17" s="1584"/>
      <c r="S17" s="1584"/>
      <c r="T17" s="1565"/>
      <c r="U17" s="1566"/>
      <c r="V17" s="1566"/>
      <c r="W17" s="1566"/>
      <c r="X17" s="1566"/>
      <c r="Y17" s="1566"/>
      <c r="Z17" s="1567"/>
      <c r="AA17" s="1574"/>
      <c r="AB17" s="1575"/>
      <c r="AC17" s="1576"/>
      <c r="AD17" s="276"/>
    </row>
    <row r="18" spans="1:30" ht="15" customHeight="1" thickBot="1">
      <c r="A18" s="274"/>
      <c r="B18" s="286"/>
      <c r="C18" s="287"/>
      <c r="D18" s="287"/>
      <c r="E18" s="1568"/>
      <c r="F18" s="1569"/>
      <c r="G18" s="1569"/>
      <c r="H18" s="1569"/>
      <c r="I18" s="1569"/>
      <c r="J18" s="1569"/>
      <c r="K18" s="1570"/>
      <c r="L18" s="1577"/>
      <c r="M18" s="1578"/>
      <c r="N18" s="1579"/>
      <c r="O18" s="276"/>
      <c r="P18" s="274"/>
      <c r="Q18" s="286"/>
      <c r="R18" s="287"/>
      <c r="S18" s="287"/>
      <c r="T18" s="1568"/>
      <c r="U18" s="1569"/>
      <c r="V18" s="1569"/>
      <c r="W18" s="1569"/>
      <c r="X18" s="1569"/>
      <c r="Y18" s="1569"/>
      <c r="Z18" s="1570"/>
      <c r="AA18" s="1577"/>
      <c r="AB18" s="1578"/>
      <c r="AC18" s="1579"/>
      <c r="AD18" s="276"/>
    </row>
    <row r="19" spans="1:30" ht="15" customHeight="1">
      <c r="A19" s="274"/>
      <c r="B19" s="284"/>
      <c r="C19" s="285"/>
      <c r="D19" s="288"/>
      <c r="E19" s="1562"/>
      <c r="F19" s="1563"/>
      <c r="G19" s="1563"/>
      <c r="H19" s="1563"/>
      <c r="I19" s="1563"/>
      <c r="J19" s="1563"/>
      <c r="K19" s="1564"/>
      <c r="L19" s="1571"/>
      <c r="M19" s="1572"/>
      <c r="N19" s="1573"/>
      <c r="O19" s="276"/>
      <c r="P19" s="274"/>
      <c r="Q19" s="284"/>
      <c r="R19" s="285"/>
      <c r="S19" s="288"/>
      <c r="T19" s="1562"/>
      <c r="U19" s="1563"/>
      <c r="V19" s="1563"/>
      <c r="W19" s="1563"/>
      <c r="X19" s="1563"/>
      <c r="Y19" s="1563"/>
      <c r="Z19" s="1564"/>
      <c r="AA19" s="1571"/>
      <c r="AB19" s="1572"/>
      <c r="AC19" s="1573"/>
      <c r="AD19" s="276"/>
    </row>
    <row r="20" spans="1:30" ht="24.75" customHeight="1">
      <c r="A20" s="274"/>
      <c r="B20" s="1580" t="s">
        <v>628</v>
      </c>
      <c r="C20" s="1581"/>
      <c r="D20" s="1582"/>
      <c r="E20" s="1565"/>
      <c r="F20" s="1566"/>
      <c r="G20" s="1566"/>
      <c r="H20" s="1566"/>
      <c r="I20" s="1566"/>
      <c r="J20" s="1566"/>
      <c r="K20" s="1567"/>
      <c r="L20" s="1574"/>
      <c r="M20" s="1575"/>
      <c r="N20" s="1576"/>
      <c r="O20" s="276"/>
      <c r="P20" s="274"/>
      <c r="Q20" s="1580" t="s">
        <v>628</v>
      </c>
      <c r="R20" s="1581"/>
      <c r="S20" s="1582"/>
      <c r="T20" s="1565"/>
      <c r="U20" s="1566"/>
      <c r="V20" s="1566"/>
      <c r="W20" s="1566"/>
      <c r="X20" s="1566"/>
      <c r="Y20" s="1566"/>
      <c r="Z20" s="1567"/>
      <c r="AA20" s="1574"/>
      <c r="AB20" s="1575"/>
      <c r="AC20" s="1576"/>
      <c r="AD20" s="276"/>
    </row>
    <row r="21" spans="1:30" ht="24.75" customHeight="1">
      <c r="A21" s="274"/>
      <c r="B21" s="1583" t="s">
        <v>629</v>
      </c>
      <c r="C21" s="1584"/>
      <c r="D21" s="1585"/>
      <c r="E21" s="1565"/>
      <c r="F21" s="1566"/>
      <c r="G21" s="1566"/>
      <c r="H21" s="1566"/>
      <c r="I21" s="1566"/>
      <c r="J21" s="1566"/>
      <c r="K21" s="1567"/>
      <c r="L21" s="1574"/>
      <c r="M21" s="1575"/>
      <c r="N21" s="1576"/>
      <c r="O21" s="276"/>
      <c r="P21" s="274"/>
      <c r="Q21" s="1583" t="s">
        <v>629</v>
      </c>
      <c r="R21" s="1584"/>
      <c r="S21" s="1585"/>
      <c r="T21" s="1565"/>
      <c r="U21" s="1566"/>
      <c r="V21" s="1566"/>
      <c r="W21" s="1566"/>
      <c r="X21" s="1566"/>
      <c r="Y21" s="1566"/>
      <c r="Z21" s="1567"/>
      <c r="AA21" s="1574"/>
      <c r="AB21" s="1575"/>
      <c r="AC21" s="1576"/>
      <c r="AD21" s="276"/>
    </row>
    <row r="22" spans="1:30" ht="15" customHeight="1" thickBot="1">
      <c r="A22" s="274"/>
      <c r="B22" s="286"/>
      <c r="C22" s="287"/>
      <c r="D22" s="289"/>
      <c r="E22" s="1568"/>
      <c r="F22" s="1569"/>
      <c r="G22" s="1569"/>
      <c r="H22" s="1569"/>
      <c r="I22" s="1569"/>
      <c r="J22" s="1569"/>
      <c r="K22" s="1570"/>
      <c r="L22" s="1577"/>
      <c r="M22" s="1578"/>
      <c r="N22" s="1579"/>
      <c r="O22" s="276"/>
      <c r="P22" s="274"/>
      <c r="Q22" s="286"/>
      <c r="R22" s="287"/>
      <c r="S22" s="289"/>
      <c r="T22" s="1568"/>
      <c r="U22" s="1569"/>
      <c r="V22" s="1569"/>
      <c r="W22" s="1569"/>
      <c r="X22" s="1569"/>
      <c r="Y22" s="1569"/>
      <c r="Z22" s="1570"/>
      <c r="AA22" s="1577"/>
      <c r="AB22" s="1578"/>
      <c r="AC22" s="1579"/>
      <c r="AD22" s="276"/>
    </row>
    <row r="23" spans="1:30" ht="9.75" customHeight="1">
      <c r="A23" s="283"/>
      <c r="B23" s="280"/>
      <c r="C23" s="280"/>
      <c r="D23" s="280"/>
      <c r="E23" s="280"/>
      <c r="F23" s="280"/>
      <c r="G23" s="280"/>
      <c r="H23" s="280"/>
      <c r="I23" s="280"/>
      <c r="J23" s="280"/>
      <c r="K23" s="280"/>
      <c r="L23" s="280"/>
      <c r="M23" s="280"/>
      <c r="N23" s="280"/>
      <c r="O23" s="276"/>
      <c r="P23" s="283"/>
      <c r="Q23" s="280"/>
      <c r="R23" s="280"/>
      <c r="S23" s="280"/>
      <c r="T23" s="280"/>
      <c r="U23" s="280"/>
      <c r="V23" s="280"/>
      <c r="W23" s="280"/>
      <c r="X23" s="280"/>
      <c r="Y23" s="280"/>
      <c r="Z23" s="280"/>
      <c r="AA23" s="280"/>
      <c r="AB23" s="280"/>
      <c r="AC23" s="280"/>
      <c r="AD23" s="276"/>
    </row>
    <row r="24" spans="1:30" ht="19.5" customHeight="1">
      <c r="A24" s="274"/>
      <c r="B24" s="1594" t="s">
        <v>630</v>
      </c>
      <c r="C24" s="1595"/>
      <c r="D24" s="1593" t="s">
        <v>631</v>
      </c>
      <c r="E24" s="1593"/>
      <c r="F24" s="1593" t="s">
        <v>632</v>
      </c>
      <c r="G24" s="1593"/>
      <c r="H24" s="120"/>
      <c r="I24" s="1594" t="s">
        <v>633</v>
      </c>
      <c r="J24" s="1595"/>
      <c r="K24" s="1595"/>
      <c r="L24" s="1595"/>
      <c r="M24" s="1595"/>
      <c r="N24" s="1595"/>
      <c r="O24" s="276"/>
      <c r="P24" s="274"/>
      <c r="Q24" s="1594" t="s">
        <v>630</v>
      </c>
      <c r="R24" s="1595"/>
      <c r="S24" s="1593" t="s">
        <v>631</v>
      </c>
      <c r="T24" s="1593"/>
      <c r="U24" s="1593" t="s">
        <v>632</v>
      </c>
      <c r="V24" s="1593"/>
      <c r="W24" s="120"/>
      <c r="X24" s="1594" t="s">
        <v>633</v>
      </c>
      <c r="Y24" s="1595"/>
      <c r="Z24" s="1595"/>
      <c r="AA24" s="1595"/>
      <c r="AB24" s="1595"/>
      <c r="AC24" s="1595"/>
      <c r="AD24" s="276"/>
    </row>
    <row r="25" spans="1:30" ht="19.5" customHeight="1">
      <c r="A25" s="274"/>
      <c r="B25" s="1596" t="s">
        <v>634</v>
      </c>
      <c r="C25" s="1597"/>
      <c r="D25" s="1598" t="s">
        <v>635</v>
      </c>
      <c r="E25" s="1598"/>
      <c r="F25" s="120"/>
      <c r="G25" s="120"/>
      <c r="H25" s="120"/>
      <c r="I25" s="1586" t="s">
        <v>636</v>
      </c>
      <c r="J25" s="1587"/>
      <c r="K25" s="1587"/>
      <c r="L25" s="1587"/>
      <c r="M25" s="1587"/>
      <c r="N25" s="1587"/>
      <c r="O25" s="276"/>
      <c r="P25" s="274"/>
      <c r="Q25" s="1596" t="s">
        <v>634</v>
      </c>
      <c r="R25" s="1597"/>
      <c r="S25" s="1598" t="s">
        <v>635</v>
      </c>
      <c r="T25" s="1598"/>
      <c r="U25" s="120"/>
      <c r="V25" s="120"/>
      <c r="W25" s="120"/>
      <c r="X25" s="1586" t="s">
        <v>636</v>
      </c>
      <c r="Y25" s="1587"/>
      <c r="Z25" s="1587"/>
      <c r="AA25" s="1587"/>
      <c r="AB25" s="1587"/>
      <c r="AC25" s="1587"/>
      <c r="AD25" s="276"/>
    </row>
    <row r="26" spans="1:30" ht="34.5" customHeight="1" thickBot="1">
      <c r="A26" s="274"/>
      <c r="B26" s="290"/>
      <c r="C26" s="291"/>
      <c r="D26" s="291"/>
      <c r="E26" s="121"/>
      <c r="F26" s="121"/>
      <c r="G26" s="121"/>
      <c r="H26" s="120"/>
      <c r="I26" s="1588"/>
      <c r="J26" s="1589"/>
      <c r="K26" s="1589"/>
      <c r="L26" s="1589"/>
      <c r="M26" s="1589"/>
      <c r="N26" s="1589"/>
      <c r="O26" s="276"/>
      <c r="P26" s="274"/>
      <c r="Q26" s="290"/>
      <c r="R26" s="291"/>
      <c r="S26" s="291"/>
      <c r="T26" s="121"/>
      <c r="U26" s="121"/>
      <c r="V26" s="121"/>
      <c r="W26" s="120"/>
      <c r="X26" s="1588"/>
      <c r="Y26" s="1589"/>
      <c r="Z26" s="1589"/>
      <c r="AA26" s="1589"/>
      <c r="AB26" s="1589"/>
      <c r="AC26" s="1589"/>
      <c r="AD26" s="276"/>
    </row>
    <row r="27" spans="1:30" ht="9.75" customHeight="1" thickTop="1">
      <c r="A27" s="274"/>
      <c r="B27" s="292"/>
      <c r="C27" s="117"/>
      <c r="D27" s="117"/>
      <c r="E27" s="120"/>
      <c r="F27" s="120"/>
      <c r="G27" s="120"/>
      <c r="H27" s="120"/>
      <c r="I27" s="117"/>
      <c r="J27" s="117"/>
      <c r="K27" s="117"/>
      <c r="L27" s="117"/>
      <c r="M27" s="293"/>
      <c r="N27" s="294"/>
      <c r="O27" s="276"/>
      <c r="P27" s="274"/>
      <c r="Q27" s="292"/>
      <c r="R27" s="117"/>
      <c r="S27" s="117"/>
      <c r="T27" s="120"/>
      <c r="U27" s="120"/>
      <c r="V27" s="120"/>
      <c r="W27" s="120"/>
      <c r="X27" s="117"/>
      <c r="Y27" s="117"/>
      <c r="Z27" s="117"/>
      <c r="AA27" s="117"/>
      <c r="AB27" s="293"/>
      <c r="AC27" s="294"/>
      <c r="AD27" s="276"/>
    </row>
    <row r="28" spans="1:30" ht="24.75" customHeight="1">
      <c r="A28" s="274"/>
      <c r="B28" s="1590" t="s">
        <v>637</v>
      </c>
      <c r="C28" s="1591"/>
      <c r="D28" s="1592" t="s">
        <v>638</v>
      </c>
      <c r="E28" s="1592"/>
      <c r="F28" s="120"/>
      <c r="G28" s="120"/>
      <c r="H28" s="120"/>
      <c r="I28" s="1590" t="s">
        <v>639</v>
      </c>
      <c r="J28" s="1591"/>
      <c r="K28" s="1592" t="s">
        <v>640</v>
      </c>
      <c r="L28" s="1592"/>
      <c r="M28" s="120"/>
      <c r="N28" s="120"/>
      <c r="O28" s="276"/>
      <c r="P28" s="274"/>
      <c r="Q28" s="1590" t="s">
        <v>641</v>
      </c>
      <c r="R28" s="1591"/>
      <c r="S28" s="1592" t="s">
        <v>638</v>
      </c>
      <c r="T28" s="1592"/>
      <c r="U28" s="120"/>
      <c r="V28" s="120"/>
      <c r="W28" s="120"/>
      <c r="X28" s="1590" t="s">
        <v>639</v>
      </c>
      <c r="Y28" s="1591"/>
      <c r="Z28" s="1592" t="s">
        <v>640</v>
      </c>
      <c r="AA28" s="1592"/>
      <c r="AB28" s="120"/>
      <c r="AC28" s="120"/>
      <c r="AD28" s="276"/>
    </row>
    <row r="29" spans="1:30" ht="24.75" customHeight="1">
      <c r="A29" s="274"/>
      <c r="B29" s="281"/>
      <c r="C29" s="278"/>
      <c r="D29" s="278"/>
      <c r="E29" s="116"/>
      <c r="F29" s="116"/>
      <c r="G29" s="116"/>
      <c r="H29" s="116"/>
      <c r="I29" s="1604"/>
      <c r="J29" s="1605"/>
      <c r="K29" s="1605"/>
      <c r="L29" s="1605"/>
      <c r="M29" s="1605"/>
      <c r="N29" s="1605"/>
      <c r="O29" s="276"/>
      <c r="P29" s="274"/>
      <c r="Q29" s="281"/>
      <c r="R29" s="278"/>
      <c r="S29" s="278"/>
      <c r="T29" s="116"/>
      <c r="U29" s="116"/>
      <c r="V29" s="116"/>
      <c r="W29" s="116"/>
      <c r="X29" s="1604"/>
      <c r="Y29" s="1605"/>
      <c r="Z29" s="1605"/>
      <c r="AA29" s="1605"/>
      <c r="AB29" s="1605"/>
      <c r="AC29" s="1605"/>
      <c r="AD29" s="276"/>
    </row>
    <row r="30" spans="1:30" ht="24.75" customHeight="1" thickBot="1">
      <c r="A30" s="274"/>
      <c r="B30" s="282"/>
      <c r="C30" s="295"/>
      <c r="D30" s="295"/>
      <c r="E30" s="119"/>
      <c r="F30" s="119"/>
      <c r="G30" s="119"/>
      <c r="H30" s="116"/>
      <c r="I30" s="1606"/>
      <c r="J30" s="1607"/>
      <c r="K30" s="1607"/>
      <c r="L30" s="1607"/>
      <c r="M30" s="1607"/>
      <c r="N30" s="1607"/>
      <c r="O30" s="276"/>
      <c r="P30" s="274"/>
      <c r="Q30" s="282"/>
      <c r="R30" s="295"/>
      <c r="S30" s="295"/>
      <c r="T30" s="119"/>
      <c r="U30" s="119"/>
      <c r="V30" s="119"/>
      <c r="W30" s="116"/>
      <c r="X30" s="1606"/>
      <c r="Y30" s="1607"/>
      <c r="Z30" s="1607"/>
      <c r="AA30" s="1607"/>
      <c r="AB30" s="1607"/>
      <c r="AC30" s="1607"/>
      <c r="AD30" s="276"/>
    </row>
    <row r="31" spans="1:30" ht="24.75" customHeight="1" thickTop="1">
      <c r="A31" s="283"/>
      <c r="B31" s="1561" t="s">
        <v>1119</v>
      </c>
      <c r="C31" s="1561"/>
      <c r="D31" s="1561"/>
      <c r="E31" s="1561"/>
      <c r="F31" s="1561"/>
      <c r="G31" s="1561"/>
      <c r="H31" s="1561"/>
      <c r="I31" s="1561"/>
      <c r="J31" s="1561"/>
      <c r="K31" s="1561"/>
      <c r="L31" s="1561"/>
      <c r="M31" s="1561"/>
      <c r="N31" s="1561"/>
      <c r="O31" s="296"/>
      <c r="P31" s="283"/>
      <c r="Q31" s="1561" t="s">
        <v>1119</v>
      </c>
      <c r="R31" s="1561"/>
      <c r="S31" s="1561"/>
      <c r="T31" s="1561"/>
      <c r="U31" s="1561"/>
      <c r="V31" s="1561"/>
      <c r="W31" s="1561"/>
      <c r="X31" s="1561"/>
      <c r="Y31" s="1561"/>
      <c r="Z31" s="1561"/>
      <c r="AA31" s="1561"/>
      <c r="AB31" s="1561"/>
      <c r="AC31" s="1561"/>
      <c r="AD31" s="296"/>
    </row>
    <row r="32" spans="1:30" ht="30" customHeight="1">
      <c r="A32" s="297"/>
      <c r="B32" s="298"/>
      <c r="C32" s="298"/>
      <c r="D32" s="298"/>
      <c r="E32" s="298"/>
      <c r="F32" s="298"/>
      <c r="G32" s="298"/>
      <c r="H32" s="298"/>
      <c r="I32" s="299"/>
      <c r="J32" s="299"/>
      <c r="K32" s="299"/>
      <c r="L32" s="299"/>
      <c r="M32" s="299"/>
      <c r="N32" s="299"/>
      <c r="O32" s="300"/>
      <c r="P32" s="297"/>
      <c r="Q32" s="298"/>
      <c r="R32" s="298"/>
      <c r="S32" s="298"/>
      <c r="T32" s="298"/>
      <c r="U32" s="298"/>
      <c r="V32" s="298"/>
      <c r="W32" s="298"/>
      <c r="X32" s="299"/>
      <c r="Y32" s="299"/>
      <c r="Z32" s="299"/>
      <c r="AA32" s="299"/>
      <c r="AB32" s="299"/>
      <c r="AC32" s="299"/>
      <c r="AD32" s="300"/>
    </row>
    <row r="33" spans="1:30" ht="30" customHeight="1">
      <c r="A33" s="270"/>
      <c r="B33" s="271"/>
      <c r="C33" s="271"/>
      <c r="D33" s="271"/>
      <c r="E33" s="271"/>
      <c r="F33" s="271"/>
      <c r="G33" s="271"/>
      <c r="H33" s="271"/>
      <c r="I33" s="271"/>
      <c r="J33" s="271"/>
      <c r="K33" s="271"/>
      <c r="L33" s="271"/>
      <c r="M33" s="271"/>
      <c r="N33" s="272"/>
      <c r="O33" s="273"/>
      <c r="P33" s="270"/>
      <c r="Q33" s="271"/>
      <c r="R33" s="271"/>
      <c r="S33" s="271"/>
      <c r="T33" s="271"/>
      <c r="U33" s="271"/>
      <c r="V33" s="271"/>
      <c r="W33" s="271"/>
      <c r="X33" s="271"/>
      <c r="Y33" s="271"/>
      <c r="Z33" s="271"/>
      <c r="AA33" s="271"/>
      <c r="AB33" s="271"/>
      <c r="AC33" s="272"/>
      <c r="AD33" s="273"/>
    </row>
    <row r="34" spans="1:30" ht="27" customHeight="1">
      <c r="A34" s="274"/>
      <c r="B34" s="275"/>
      <c r="C34" s="275"/>
      <c r="D34" s="1614" t="s">
        <v>642</v>
      </c>
      <c r="E34" s="1614"/>
      <c r="F34" s="1614"/>
      <c r="G34" s="1614"/>
      <c r="H34" s="1614"/>
      <c r="I34" s="1614"/>
      <c r="J34" s="1614"/>
      <c r="K34" s="1614"/>
      <c r="L34" s="1614"/>
      <c r="M34" s="275"/>
      <c r="N34" s="275"/>
      <c r="O34" s="276"/>
      <c r="P34" s="274"/>
      <c r="Q34" s="275"/>
      <c r="R34" s="275"/>
      <c r="S34" s="1614" t="s">
        <v>642</v>
      </c>
      <c r="T34" s="1614"/>
      <c r="U34" s="1614"/>
      <c r="V34" s="1614"/>
      <c r="W34" s="1614"/>
      <c r="X34" s="1614"/>
      <c r="Y34" s="1614"/>
      <c r="Z34" s="1614"/>
      <c r="AA34" s="1614"/>
      <c r="AB34" s="275"/>
      <c r="AC34" s="275"/>
      <c r="AD34" s="276"/>
    </row>
    <row r="35" spans="1:30" ht="27" customHeight="1">
      <c r="A35" s="274"/>
      <c r="B35" s="277"/>
      <c r="C35" s="278"/>
      <c r="D35" s="1615" t="s">
        <v>617</v>
      </c>
      <c r="E35" s="1615"/>
      <c r="F35" s="1615"/>
      <c r="G35" s="1615"/>
      <c r="H35" s="1615"/>
      <c r="I35" s="1615"/>
      <c r="J35" s="1615"/>
      <c r="K35" s="1615"/>
      <c r="L35" s="1615"/>
      <c r="M35" s="279"/>
      <c r="N35" s="280"/>
      <c r="O35" s="276"/>
      <c r="P35" s="274"/>
      <c r="Q35" s="277"/>
      <c r="R35" s="278"/>
      <c r="S35" s="1615" t="s">
        <v>617</v>
      </c>
      <c r="T35" s="1615"/>
      <c r="U35" s="1615"/>
      <c r="V35" s="1615"/>
      <c r="W35" s="1615"/>
      <c r="X35" s="1615"/>
      <c r="Y35" s="1615"/>
      <c r="Z35" s="1615"/>
      <c r="AA35" s="1615"/>
      <c r="AB35" s="279"/>
      <c r="AC35" s="280"/>
      <c r="AD35" s="276"/>
    </row>
    <row r="36" spans="1:30" ht="24.75" customHeight="1">
      <c r="A36" s="274"/>
      <c r="B36" s="1623"/>
      <c r="C36" s="1616"/>
      <c r="D36" s="1616"/>
      <c r="E36" s="1616"/>
      <c r="F36" s="1616"/>
      <c r="G36" s="275"/>
      <c r="H36" s="116"/>
      <c r="I36" s="275"/>
      <c r="J36" s="1616"/>
      <c r="K36" s="1616"/>
      <c r="L36" s="1616"/>
      <c r="M36" s="1616"/>
      <c r="N36" s="1617"/>
      <c r="O36" s="276"/>
      <c r="P36" s="274"/>
      <c r="Q36" s="1623"/>
      <c r="R36" s="1616"/>
      <c r="S36" s="1616"/>
      <c r="T36" s="1616"/>
      <c r="U36" s="1616"/>
      <c r="V36" s="275"/>
      <c r="W36" s="116"/>
      <c r="X36" s="275"/>
      <c r="Y36" s="1616"/>
      <c r="Z36" s="1616"/>
      <c r="AA36" s="1616"/>
      <c r="AB36" s="1616"/>
      <c r="AC36" s="1617"/>
      <c r="AD36" s="276"/>
    </row>
    <row r="37" spans="1:30" ht="24.75" customHeight="1">
      <c r="A37" s="274"/>
      <c r="B37" s="1623"/>
      <c r="C37" s="1616"/>
      <c r="D37" s="1616"/>
      <c r="E37" s="1616"/>
      <c r="F37" s="1616"/>
      <c r="G37" s="275"/>
      <c r="H37" s="116"/>
      <c r="I37" s="275"/>
      <c r="J37" s="1616"/>
      <c r="K37" s="1616"/>
      <c r="L37" s="1616"/>
      <c r="M37" s="1616"/>
      <c r="N37" s="1617"/>
      <c r="O37" s="276"/>
      <c r="P37" s="274"/>
      <c r="Q37" s="1623"/>
      <c r="R37" s="1616"/>
      <c r="S37" s="1616"/>
      <c r="T37" s="1616"/>
      <c r="U37" s="1616"/>
      <c r="V37" s="275"/>
      <c r="W37" s="116"/>
      <c r="X37" s="275"/>
      <c r="Y37" s="1616"/>
      <c r="Z37" s="1616"/>
      <c r="AA37" s="1616"/>
      <c r="AB37" s="1616"/>
      <c r="AC37" s="1617"/>
      <c r="AD37" s="276"/>
    </row>
    <row r="38" spans="1:30" ht="24.75" customHeight="1" thickBot="1">
      <c r="A38" s="274"/>
      <c r="B38" s="1624"/>
      <c r="C38" s="1618"/>
      <c r="D38" s="1618"/>
      <c r="E38" s="1618"/>
      <c r="F38" s="1618"/>
      <c r="G38" s="1566" t="s">
        <v>618</v>
      </c>
      <c r="H38" s="1566"/>
      <c r="I38" s="1566"/>
      <c r="J38" s="1618"/>
      <c r="K38" s="1618"/>
      <c r="L38" s="1618"/>
      <c r="M38" s="1618"/>
      <c r="N38" s="1619"/>
      <c r="O38" s="276"/>
      <c r="P38" s="274"/>
      <c r="Q38" s="1624"/>
      <c r="R38" s="1618"/>
      <c r="S38" s="1618"/>
      <c r="T38" s="1618"/>
      <c r="U38" s="1618"/>
      <c r="V38" s="1566" t="s">
        <v>618</v>
      </c>
      <c r="W38" s="1566"/>
      <c r="X38" s="1566"/>
      <c r="Y38" s="1618"/>
      <c r="Z38" s="1618"/>
      <c r="AA38" s="1618"/>
      <c r="AB38" s="1618"/>
      <c r="AC38" s="1619"/>
      <c r="AD38" s="276"/>
    </row>
    <row r="39" spans="1:30" ht="15" customHeight="1" thickTop="1">
      <c r="A39" s="274"/>
      <c r="B39" s="277"/>
      <c r="C39" s="278"/>
      <c r="D39" s="278"/>
      <c r="E39" s="116"/>
      <c r="F39" s="116"/>
      <c r="G39" s="1466" t="s">
        <v>619</v>
      </c>
      <c r="H39" s="1466"/>
      <c r="I39" s="1466"/>
      <c r="J39" s="117"/>
      <c r="K39" s="117"/>
      <c r="L39" s="118"/>
      <c r="M39" s="279"/>
      <c r="N39" s="280"/>
      <c r="O39" s="276"/>
      <c r="P39" s="274"/>
      <c r="Q39" s="277"/>
      <c r="R39" s="278"/>
      <c r="S39" s="278"/>
      <c r="T39" s="116"/>
      <c r="U39" s="116"/>
      <c r="V39" s="1466" t="s">
        <v>619</v>
      </c>
      <c r="W39" s="1466"/>
      <c r="X39" s="1466"/>
      <c r="Y39" s="117"/>
      <c r="Z39" s="117"/>
      <c r="AA39" s="118"/>
      <c r="AB39" s="279"/>
      <c r="AC39" s="280"/>
      <c r="AD39" s="276"/>
    </row>
    <row r="40" spans="1:30" ht="15" customHeight="1">
      <c r="A40" s="274"/>
      <c r="B40" s="1463" t="s">
        <v>620</v>
      </c>
      <c r="C40" s="1603"/>
      <c r="D40" s="1603"/>
      <c r="E40" s="1603"/>
      <c r="F40" s="1603"/>
      <c r="G40" s="1464"/>
      <c r="H40" s="116"/>
      <c r="I40" s="1463" t="s">
        <v>621</v>
      </c>
      <c r="J40" s="1603"/>
      <c r="K40" s="1603"/>
      <c r="L40" s="1603"/>
      <c r="M40" s="1603"/>
      <c r="N40" s="1464"/>
      <c r="O40" s="276"/>
      <c r="P40" s="274"/>
      <c r="Q40" s="1463" t="s">
        <v>620</v>
      </c>
      <c r="R40" s="1603"/>
      <c r="S40" s="1603"/>
      <c r="T40" s="1603"/>
      <c r="U40" s="1603"/>
      <c r="V40" s="1464"/>
      <c r="W40" s="116"/>
      <c r="X40" s="1463" t="s">
        <v>621</v>
      </c>
      <c r="Y40" s="1603"/>
      <c r="Z40" s="1603"/>
      <c r="AA40" s="1603"/>
      <c r="AB40" s="1603"/>
      <c r="AC40" s="1464"/>
      <c r="AD40" s="276"/>
    </row>
    <row r="41" spans="1:30" ht="15" customHeight="1">
      <c r="A41" s="274"/>
      <c r="B41" s="1463" t="s">
        <v>622</v>
      </c>
      <c r="C41" s="1603"/>
      <c r="D41" s="1603"/>
      <c r="E41" s="1603"/>
      <c r="F41" s="1603"/>
      <c r="G41" s="1464"/>
      <c r="H41" s="116"/>
      <c r="I41" s="1463" t="s">
        <v>623</v>
      </c>
      <c r="J41" s="1603"/>
      <c r="K41" s="1603"/>
      <c r="L41" s="1603"/>
      <c r="M41" s="1603"/>
      <c r="N41" s="1464"/>
      <c r="O41" s="276"/>
      <c r="P41" s="274"/>
      <c r="Q41" s="1463" t="s">
        <v>622</v>
      </c>
      <c r="R41" s="1603"/>
      <c r="S41" s="1603"/>
      <c r="T41" s="1603"/>
      <c r="U41" s="1603"/>
      <c r="V41" s="1464"/>
      <c r="W41" s="116"/>
      <c r="X41" s="1463" t="s">
        <v>623</v>
      </c>
      <c r="Y41" s="1603"/>
      <c r="Z41" s="1603"/>
      <c r="AA41" s="1603"/>
      <c r="AB41" s="1603"/>
      <c r="AC41" s="1464"/>
      <c r="AD41" s="276"/>
    </row>
    <row r="42" spans="1:30" ht="39.75" customHeight="1" thickBot="1">
      <c r="A42" s="274"/>
      <c r="B42" s="1620"/>
      <c r="C42" s="1621"/>
      <c r="D42" s="1621"/>
      <c r="E42" s="1621"/>
      <c r="F42" s="1621"/>
      <c r="G42" s="1622"/>
      <c r="H42" s="116"/>
      <c r="I42" s="1600"/>
      <c r="J42" s="1601"/>
      <c r="K42" s="1601"/>
      <c r="L42" s="1601"/>
      <c r="M42" s="1601"/>
      <c r="N42" s="1602"/>
      <c r="O42" s="276"/>
      <c r="P42" s="274"/>
      <c r="Q42" s="1620"/>
      <c r="R42" s="1621"/>
      <c r="S42" s="1621"/>
      <c r="T42" s="1621"/>
      <c r="U42" s="1621"/>
      <c r="V42" s="1622"/>
      <c r="W42" s="116"/>
      <c r="X42" s="1600"/>
      <c r="Y42" s="1601"/>
      <c r="Z42" s="1601"/>
      <c r="AA42" s="1601"/>
      <c r="AB42" s="1601"/>
      <c r="AC42" s="1602"/>
      <c r="AD42" s="276"/>
    </row>
    <row r="43" spans="1:30" ht="15" customHeight="1" thickTop="1">
      <c r="A43" s="283"/>
      <c r="B43" s="280"/>
      <c r="C43" s="280"/>
      <c r="D43" s="280"/>
      <c r="E43" s="280"/>
      <c r="F43" s="280"/>
      <c r="G43" s="280"/>
      <c r="H43" s="280"/>
      <c r="I43" s="280"/>
      <c r="J43" s="280"/>
      <c r="K43" s="280"/>
      <c r="L43" s="280"/>
      <c r="M43" s="280"/>
      <c r="N43" s="280"/>
      <c r="O43" s="276"/>
      <c r="P43" s="283"/>
      <c r="Q43" s="280"/>
      <c r="R43" s="280"/>
      <c r="S43" s="280"/>
      <c r="T43" s="280"/>
      <c r="U43" s="280"/>
      <c r="V43" s="280"/>
      <c r="W43" s="280"/>
      <c r="X43" s="280"/>
      <c r="Y43" s="280"/>
      <c r="Z43" s="280"/>
      <c r="AA43" s="280"/>
      <c r="AB43" s="280"/>
      <c r="AC43" s="280"/>
      <c r="AD43" s="276"/>
    </row>
    <row r="44" spans="1:30" ht="15" customHeight="1">
      <c r="A44" s="274"/>
      <c r="B44" s="277"/>
      <c r="C44" s="278"/>
      <c r="D44" s="278"/>
      <c r="E44" s="1565" t="s">
        <v>624</v>
      </c>
      <c r="F44" s="1566"/>
      <c r="G44" s="1566"/>
      <c r="H44" s="1566"/>
      <c r="I44" s="1566"/>
      <c r="J44" s="1566"/>
      <c r="K44" s="1567"/>
      <c r="L44" s="1610" t="s">
        <v>625</v>
      </c>
      <c r="M44" s="1611"/>
      <c r="N44" s="1611"/>
      <c r="O44" s="276"/>
      <c r="P44" s="274"/>
      <c r="Q44" s="277"/>
      <c r="R44" s="278"/>
      <c r="S44" s="278"/>
      <c r="T44" s="1565" t="s">
        <v>624</v>
      </c>
      <c r="U44" s="1566"/>
      <c r="V44" s="1566"/>
      <c r="W44" s="1566"/>
      <c r="X44" s="1566"/>
      <c r="Y44" s="1566"/>
      <c r="Z44" s="1567"/>
      <c r="AA44" s="1610" t="s">
        <v>625</v>
      </c>
      <c r="AB44" s="1611"/>
      <c r="AC44" s="1611"/>
      <c r="AD44" s="276"/>
    </row>
    <row r="45" spans="1:30" ht="15" customHeight="1" thickBot="1">
      <c r="A45" s="274"/>
      <c r="B45" s="277"/>
      <c r="C45" s="278"/>
      <c r="D45" s="278"/>
      <c r="E45" s="1568"/>
      <c r="F45" s="1569"/>
      <c r="G45" s="1569"/>
      <c r="H45" s="1569"/>
      <c r="I45" s="1569"/>
      <c r="J45" s="1569"/>
      <c r="K45" s="1570"/>
      <c r="L45" s="1612" t="s">
        <v>55</v>
      </c>
      <c r="M45" s="1613"/>
      <c r="N45" s="1613"/>
      <c r="O45" s="276"/>
      <c r="P45" s="274"/>
      <c r="Q45" s="277"/>
      <c r="R45" s="278"/>
      <c r="S45" s="278"/>
      <c r="T45" s="1568"/>
      <c r="U45" s="1569"/>
      <c r="V45" s="1569"/>
      <c r="W45" s="1569"/>
      <c r="X45" s="1569"/>
      <c r="Y45" s="1569"/>
      <c r="Z45" s="1570"/>
      <c r="AA45" s="1612" t="s">
        <v>55</v>
      </c>
      <c r="AB45" s="1613"/>
      <c r="AC45" s="1613"/>
      <c r="AD45" s="276"/>
    </row>
    <row r="46" spans="1:30" ht="15" customHeight="1">
      <c r="A46" s="274"/>
      <c r="B46" s="284"/>
      <c r="C46" s="285"/>
      <c r="D46" s="285"/>
      <c r="E46" s="1562"/>
      <c r="F46" s="1563"/>
      <c r="G46" s="1563"/>
      <c r="H46" s="1563"/>
      <c r="I46" s="1563"/>
      <c r="J46" s="1563"/>
      <c r="K46" s="1564"/>
      <c r="L46" s="1571"/>
      <c r="M46" s="1572"/>
      <c r="N46" s="1573"/>
      <c r="O46" s="276"/>
      <c r="P46" s="274"/>
      <c r="Q46" s="284"/>
      <c r="R46" s="285"/>
      <c r="S46" s="285"/>
      <c r="T46" s="1562"/>
      <c r="U46" s="1563"/>
      <c r="V46" s="1563"/>
      <c r="W46" s="1563"/>
      <c r="X46" s="1563"/>
      <c r="Y46" s="1563"/>
      <c r="Z46" s="1564"/>
      <c r="AA46" s="1571"/>
      <c r="AB46" s="1572"/>
      <c r="AC46" s="1573"/>
      <c r="AD46" s="276"/>
    </row>
    <row r="47" spans="1:30" ht="24.75" customHeight="1">
      <c r="A47" s="274"/>
      <c r="B47" s="1608" t="s">
        <v>643</v>
      </c>
      <c r="C47" s="1609"/>
      <c r="D47" s="1609"/>
      <c r="E47" s="1565"/>
      <c r="F47" s="1566"/>
      <c r="G47" s="1566"/>
      <c r="H47" s="1566"/>
      <c r="I47" s="1566"/>
      <c r="J47" s="1566"/>
      <c r="K47" s="1567"/>
      <c r="L47" s="1574"/>
      <c r="M47" s="1575"/>
      <c r="N47" s="1576"/>
      <c r="O47" s="276"/>
      <c r="P47" s="274"/>
      <c r="Q47" s="1608" t="s">
        <v>643</v>
      </c>
      <c r="R47" s="1609"/>
      <c r="S47" s="1609"/>
      <c r="T47" s="1565"/>
      <c r="U47" s="1566"/>
      <c r="V47" s="1566"/>
      <c r="W47" s="1566"/>
      <c r="X47" s="1566"/>
      <c r="Y47" s="1566"/>
      <c r="Z47" s="1567"/>
      <c r="AA47" s="1574"/>
      <c r="AB47" s="1575"/>
      <c r="AC47" s="1576"/>
      <c r="AD47" s="276"/>
    </row>
    <row r="48" spans="1:30" ht="24.75" customHeight="1">
      <c r="A48" s="274"/>
      <c r="B48" s="1583" t="s">
        <v>627</v>
      </c>
      <c r="C48" s="1584"/>
      <c r="D48" s="1584"/>
      <c r="E48" s="1565"/>
      <c r="F48" s="1566"/>
      <c r="G48" s="1566"/>
      <c r="H48" s="1566"/>
      <c r="I48" s="1566"/>
      <c r="J48" s="1566"/>
      <c r="K48" s="1567"/>
      <c r="L48" s="1574"/>
      <c r="M48" s="1575"/>
      <c r="N48" s="1576"/>
      <c r="O48" s="276"/>
      <c r="P48" s="274"/>
      <c r="Q48" s="1583" t="s">
        <v>627</v>
      </c>
      <c r="R48" s="1584"/>
      <c r="S48" s="1584"/>
      <c r="T48" s="1565"/>
      <c r="U48" s="1566"/>
      <c r="V48" s="1566"/>
      <c r="W48" s="1566"/>
      <c r="X48" s="1566"/>
      <c r="Y48" s="1566"/>
      <c r="Z48" s="1567"/>
      <c r="AA48" s="1574"/>
      <c r="AB48" s="1575"/>
      <c r="AC48" s="1576"/>
      <c r="AD48" s="276"/>
    </row>
    <row r="49" spans="1:30" ht="15" customHeight="1" thickBot="1">
      <c r="A49" s="274"/>
      <c r="B49" s="286"/>
      <c r="C49" s="287"/>
      <c r="D49" s="287"/>
      <c r="E49" s="1568"/>
      <c r="F49" s="1569"/>
      <c r="G49" s="1569"/>
      <c r="H49" s="1569"/>
      <c r="I49" s="1569"/>
      <c r="J49" s="1569"/>
      <c r="K49" s="1570"/>
      <c r="L49" s="1577"/>
      <c r="M49" s="1578"/>
      <c r="N49" s="1579"/>
      <c r="O49" s="276"/>
      <c r="P49" s="274"/>
      <c r="Q49" s="286"/>
      <c r="R49" s="287"/>
      <c r="S49" s="287"/>
      <c r="T49" s="1568"/>
      <c r="U49" s="1569"/>
      <c r="V49" s="1569"/>
      <c r="W49" s="1569"/>
      <c r="X49" s="1569"/>
      <c r="Y49" s="1569"/>
      <c r="Z49" s="1570"/>
      <c r="AA49" s="1577"/>
      <c r="AB49" s="1578"/>
      <c r="AC49" s="1579"/>
      <c r="AD49" s="276"/>
    </row>
    <row r="50" spans="1:30" ht="15" customHeight="1">
      <c r="A50" s="274"/>
      <c r="B50" s="284"/>
      <c r="C50" s="285"/>
      <c r="D50" s="288"/>
      <c r="E50" s="1562"/>
      <c r="F50" s="1563"/>
      <c r="G50" s="1563"/>
      <c r="H50" s="1563"/>
      <c r="I50" s="1563"/>
      <c r="J50" s="1563"/>
      <c r="K50" s="1564"/>
      <c r="L50" s="1571"/>
      <c r="M50" s="1572"/>
      <c r="N50" s="1573"/>
      <c r="O50" s="276"/>
      <c r="P50" s="274"/>
      <c r="Q50" s="284"/>
      <c r="R50" s="285"/>
      <c r="S50" s="288"/>
      <c r="T50" s="1562"/>
      <c r="U50" s="1563"/>
      <c r="V50" s="1563"/>
      <c r="W50" s="1563"/>
      <c r="X50" s="1563"/>
      <c r="Y50" s="1563"/>
      <c r="Z50" s="1564"/>
      <c r="AA50" s="1571"/>
      <c r="AB50" s="1572"/>
      <c r="AC50" s="1573"/>
      <c r="AD50" s="276"/>
    </row>
    <row r="51" spans="1:30" ht="24.75" customHeight="1">
      <c r="A51" s="274"/>
      <c r="B51" s="1580" t="s">
        <v>644</v>
      </c>
      <c r="C51" s="1581"/>
      <c r="D51" s="1582"/>
      <c r="E51" s="1565"/>
      <c r="F51" s="1566"/>
      <c r="G51" s="1566"/>
      <c r="H51" s="1566"/>
      <c r="I51" s="1566"/>
      <c r="J51" s="1566"/>
      <c r="K51" s="1567"/>
      <c r="L51" s="1574"/>
      <c r="M51" s="1575"/>
      <c r="N51" s="1576"/>
      <c r="O51" s="276"/>
      <c r="P51" s="274"/>
      <c r="Q51" s="1580" t="s">
        <v>644</v>
      </c>
      <c r="R51" s="1581"/>
      <c r="S51" s="1582"/>
      <c r="T51" s="1565"/>
      <c r="U51" s="1566"/>
      <c r="V51" s="1566"/>
      <c r="W51" s="1566"/>
      <c r="X51" s="1566"/>
      <c r="Y51" s="1566"/>
      <c r="Z51" s="1567"/>
      <c r="AA51" s="1574"/>
      <c r="AB51" s="1575"/>
      <c r="AC51" s="1576"/>
      <c r="AD51" s="276"/>
    </row>
    <row r="52" spans="1:30" ht="24.75" customHeight="1">
      <c r="A52" s="274"/>
      <c r="B52" s="1583" t="s">
        <v>629</v>
      </c>
      <c r="C52" s="1584"/>
      <c r="D52" s="1585"/>
      <c r="E52" s="1565"/>
      <c r="F52" s="1566"/>
      <c r="G52" s="1566"/>
      <c r="H52" s="1566"/>
      <c r="I52" s="1566"/>
      <c r="J52" s="1566"/>
      <c r="K52" s="1567"/>
      <c r="L52" s="1574"/>
      <c r="M52" s="1575"/>
      <c r="N52" s="1576"/>
      <c r="O52" s="276"/>
      <c r="P52" s="274"/>
      <c r="Q52" s="1583" t="s">
        <v>629</v>
      </c>
      <c r="R52" s="1584"/>
      <c r="S52" s="1585"/>
      <c r="T52" s="1565"/>
      <c r="U52" s="1566"/>
      <c r="V52" s="1566"/>
      <c r="W52" s="1566"/>
      <c r="X52" s="1566"/>
      <c r="Y52" s="1566"/>
      <c r="Z52" s="1567"/>
      <c r="AA52" s="1574"/>
      <c r="AB52" s="1575"/>
      <c r="AC52" s="1576"/>
      <c r="AD52" s="276"/>
    </row>
    <row r="53" spans="1:30" ht="15" customHeight="1" thickBot="1">
      <c r="A53" s="274"/>
      <c r="B53" s="286"/>
      <c r="C53" s="287"/>
      <c r="D53" s="289"/>
      <c r="E53" s="1568"/>
      <c r="F53" s="1569"/>
      <c r="G53" s="1569"/>
      <c r="H53" s="1569"/>
      <c r="I53" s="1569"/>
      <c r="J53" s="1569"/>
      <c r="K53" s="1570"/>
      <c r="L53" s="1577"/>
      <c r="M53" s="1578"/>
      <c r="N53" s="1579"/>
      <c r="O53" s="276"/>
      <c r="P53" s="274"/>
      <c r="Q53" s="286"/>
      <c r="R53" s="287"/>
      <c r="S53" s="289"/>
      <c r="T53" s="1568"/>
      <c r="U53" s="1569"/>
      <c r="V53" s="1569"/>
      <c r="W53" s="1569"/>
      <c r="X53" s="1569"/>
      <c r="Y53" s="1569"/>
      <c r="Z53" s="1570"/>
      <c r="AA53" s="1577"/>
      <c r="AB53" s="1578"/>
      <c r="AC53" s="1579"/>
      <c r="AD53" s="276"/>
    </row>
    <row r="54" spans="1:30" ht="9.75" customHeight="1">
      <c r="A54" s="283"/>
      <c r="B54" s="280"/>
      <c r="C54" s="280"/>
      <c r="D54" s="280"/>
      <c r="E54" s="280"/>
      <c r="F54" s="280"/>
      <c r="G54" s="280"/>
      <c r="H54" s="280"/>
      <c r="I54" s="280"/>
      <c r="J54" s="280"/>
      <c r="K54" s="280"/>
      <c r="L54" s="280"/>
      <c r="M54" s="280"/>
      <c r="N54" s="280"/>
      <c r="O54" s="276"/>
      <c r="P54" s="283"/>
      <c r="Q54" s="280"/>
      <c r="R54" s="280"/>
      <c r="S54" s="280"/>
      <c r="T54" s="280"/>
      <c r="U54" s="280"/>
      <c r="V54" s="280"/>
      <c r="W54" s="280"/>
      <c r="X54" s="280"/>
      <c r="Y54" s="280"/>
      <c r="Z54" s="280"/>
      <c r="AA54" s="280"/>
      <c r="AB54" s="280"/>
      <c r="AC54" s="280"/>
      <c r="AD54" s="276"/>
    </row>
    <row r="55" spans="1:30" ht="19.5" customHeight="1">
      <c r="A55" s="274"/>
      <c r="B55" s="1594" t="s">
        <v>630</v>
      </c>
      <c r="C55" s="1595"/>
      <c r="D55" s="1593" t="s">
        <v>631</v>
      </c>
      <c r="E55" s="1593"/>
      <c r="F55" s="1593" t="s">
        <v>632</v>
      </c>
      <c r="G55" s="1593"/>
      <c r="H55" s="120"/>
      <c r="I55" s="1594" t="s">
        <v>633</v>
      </c>
      <c r="J55" s="1595"/>
      <c r="K55" s="1595"/>
      <c r="L55" s="1595"/>
      <c r="M55" s="1595"/>
      <c r="N55" s="1595"/>
      <c r="O55" s="276"/>
      <c r="P55" s="274"/>
      <c r="Q55" s="1594" t="s">
        <v>630</v>
      </c>
      <c r="R55" s="1595"/>
      <c r="S55" s="1593" t="s">
        <v>631</v>
      </c>
      <c r="T55" s="1593"/>
      <c r="U55" s="1593" t="s">
        <v>632</v>
      </c>
      <c r="V55" s="1593"/>
      <c r="W55" s="120"/>
      <c r="X55" s="1594" t="s">
        <v>633</v>
      </c>
      <c r="Y55" s="1595"/>
      <c r="Z55" s="1595"/>
      <c r="AA55" s="1595"/>
      <c r="AB55" s="1595"/>
      <c r="AC55" s="1595"/>
      <c r="AD55" s="276"/>
    </row>
    <row r="56" spans="1:30" ht="19.5" customHeight="1">
      <c r="A56" s="274"/>
      <c r="B56" s="1596" t="s">
        <v>634</v>
      </c>
      <c r="C56" s="1597"/>
      <c r="D56" s="1598" t="s">
        <v>635</v>
      </c>
      <c r="E56" s="1598"/>
      <c r="F56" s="120"/>
      <c r="G56" s="120"/>
      <c r="H56" s="120"/>
      <c r="I56" s="1586" t="s">
        <v>636</v>
      </c>
      <c r="J56" s="1587"/>
      <c r="K56" s="1587"/>
      <c r="L56" s="1587"/>
      <c r="M56" s="1587"/>
      <c r="N56" s="1587"/>
      <c r="O56" s="276"/>
      <c r="P56" s="274"/>
      <c r="Q56" s="1596" t="s">
        <v>634</v>
      </c>
      <c r="R56" s="1597"/>
      <c r="S56" s="1598" t="s">
        <v>635</v>
      </c>
      <c r="T56" s="1598"/>
      <c r="U56" s="120"/>
      <c r="V56" s="120"/>
      <c r="W56" s="120"/>
      <c r="X56" s="1586" t="s">
        <v>636</v>
      </c>
      <c r="Y56" s="1587"/>
      <c r="Z56" s="1587"/>
      <c r="AA56" s="1587"/>
      <c r="AB56" s="1587"/>
      <c r="AC56" s="1587"/>
      <c r="AD56" s="276"/>
    </row>
    <row r="57" spans="1:30" ht="34.5" customHeight="1" thickBot="1">
      <c r="A57" s="274"/>
      <c r="B57" s="290"/>
      <c r="C57" s="291"/>
      <c r="D57" s="291"/>
      <c r="E57" s="121"/>
      <c r="F57" s="121"/>
      <c r="G57" s="121"/>
      <c r="H57" s="120"/>
      <c r="I57" s="1588"/>
      <c r="J57" s="1589"/>
      <c r="K57" s="1589"/>
      <c r="L57" s="1589"/>
      <c r="M57" s="1589"/>
      <c r="N57" s="1589"/>
      <c r="O57" s="276"/>
      <c r="P57" s="274"/>
      <c r="Q57" s="290"/>
      <c r="R57" s="291"/>
      <c r="S57" s="291"/>
      <c r="T57" s="121"/>
      <c r="U57" s="121"/>
      <c r="V57" s="121"/>
      <c r="W57" s="120"/>
      <c r="X57" s="1588"/>
      <c r="Y57" s="1589"/>
      <c r="Z57" s="1589"/>
      <c r="AA57" s="1589"/>
      <c r="AB57" s="1589"/>
      <c r="AC57" s="1589"/>
      <c r="AD57" s="276"/>
    </row>
    <row r="58" spans="1:30" ht="9.75" customHeight="1" thickTop="1">
      <c r="A58" s="274"/>
      <c r="B58" s="292"/>
      <c r="C58" s="117"/>
      <c r="D58" s="117"/>
      <c r="E58" s="120"/>
      <c r="F58" s="120"/>
      <c r="G58" s="120"/>
      <c r="H58" s="120"/>
      <c r="I58" s="117"/>
      <c r="J58" s="117"/>
      <c r="K58" s="117"/>
      <c r="L58" s="117"/>
      <c r="M58" s="293"/>
      <c r="N58" s="294"/>
      <c r="O58" s="276"/>
      <c r="P58" s="274"/>
      <c r="Q58" s="292"/>
      <c r="R58" s="117"/>
      <c r="S58" s="117"/>
      <c r="T58" s="120"/>
      <c r="U58" s="120"/>
      <c r="V58" s="120"/>
      <c r="W58" s="120"/>
      <c r="X58" s="117"/>
      <c r="Y58" s="117"/>
      <c r="Z58" s="117"/>
      <c r="AA58" s="117"/>
      <c r="AB58" s="293"/>
      <c r="AC58" s="294"/>
      <c r="AD58" s="276"/>
    </row>
    <row r="59" spans="1:30" ht="24.75" customHeight="1">
      <c r="A59" s="274"/>
      <c r="B59" s="1590" t="s">
        <v>645</v>
      </c>
      <c r="C59" s="1591"/>
      <c r="D59" s="1592" t="s">
        <v>638</v>
      </c>
      <c r="E59" s="1592"/>
      <c r="F59" s="120"/>
      <c r="G59" s="120"/>
      <c r="H59" s="120"/>
      <c r="I59" s="1590" t="s">
        <v>639</v>
      </c>
      <c r="J59" s="1591"/>
      <c r="K59" s="1592" t="s">
        <v>640</v>
      </c>
      <c r="L59" s="1592"/>
      <c r="M59" s="120"/>
      <c r="N59" s="120"/>
      <c r="O59" s="276"/>
      <c r="P59" s="274"/>
      <c r="Q59" s="1590" t="s">
        <v>641</v>
      </c>
      <c r="R59" s="1591"/>
      <c r="S59" s="1592" t="s">
        <v>638</v>
      </c>
      <c r="T59" s="1592"/>
      <c r="U59" s="120"/>
      <c r="V59" s="120"/>
      <c r="W59" s="120"/>
      <c r="X59" s="1590" t="s">
        <v>639</v>
      </c>
      <c r="Y59" s="1591"/>
      <c r="Z59" s="1592" t="s">
        <v>640</v>
      </c>
      <c r="AA59" s="1592"/>
      <c r="AB59" s="120"/>
      <c r="AC59" s="120"/>
      <c r="AD59" s="276"/>
    </row>
    <row r="60" spans="1:30" ht="24.75" customHeight="1">
      <c r="A60" s="274"/>
      <c r="B60" s="281"/>
      <c r="C60" s="278"/>
      <c r="D60" s="278"/>
      <c r="E60" s="116"/>
      <c r="F60" s="116"/>
      <c r="G60" s="116"/>
      <c r="H60" s="116"/>
      <c r="I60" s="1604"/>
      <c r="J60" s="1605"/>
      <c r="K60" s="1605"/>
      <c r="L60" s="1605"/>
      <c r="M60" s="1605"/>
      <c r="N60" s="1605"/>
      <c r="O60" s="276"/>
      <c r="P60" s="274"/>
      <c r="Q60" s="281"/>
      <c r="R60" s="278"/>
      <c r="S60" s="278"/>
      <c r="T60" s="116"/>
      <c r="U60" s="116"/>
      <c r="V60" s="116"/>
      <c r="W60" s="116"/>
      <c r="X60" s="1604"/>
      <c r="Y60" s="1605"/>
      <c r="Z60" s="1605"/>
      <c r="AA60" s="1605"/>
      <c r="AB60" s="1605"/>
      <c r="AC60" s="1605"/>
      <c r="AD60" s="276"/>
    </row>
    <row r="61" spans="1:30" ht="24.75" customHeight="1" thickBot="1">
      <c r="A61" s="274"/>
      <c r="B61" s="282"/>
      <c r="C61" s="295"/>
      <c r="D61" s="295"/>
      <c r="E61" s="119"/>
      <c r="F61" s="119"/>
      <c r="G61" s="119"/>
      <c r="H61" s="116"/>
      <c r="I61" s="1606"/>
      <c r="J61" s="1607"/>
      <c r="K61" s="1607"/>
      <c r="L61" s="1607"/>
      <c r="M61" s="1607"/>
      <c r="N61" s="1607"/>
      <c r="O61" s="276"/>
      <c r="P61" s="274"/>
      <c r="Q61" s="282"/>
      <c r="R61" s="295"/>
      <c r="S61" s="295"/>
      <c r="T61" s="119"/>
      <c r="U61" s="119"/>
      <c r="V61" s="119"/>
      <c r="W61" s="116"/>
      <c r="X61" s="1606"/>
      <c r="Y61" s="1607"/>
      <c r="Z61" s="1607"/>
      <c r="AA61" s="1607"/>
      <c r="AB61" s="1607"/>
      <c r="AC61" s="1607"/>
      <c r="AD61" s="276"/>
    </row>
    <row r="62" spans="1:30" ht="24.75" customHeight="1" thickTop="1">
      <c r="A62" s="283"/>
      <c r="B62" s="1561" t="s">
        <v>1119</v>
      </c>
      <c r="C62" s="1561"/>
      <c r="D62" s="1561"/>
      <c r="E62" s="1561"/>
      <c r="F62" s="1561"/>
      <c r="G62" s="1561"/>
      <c r="H62" s="1561"/>
      <c r="I62" s="1561"/>
      <c r="J62" s="1561"/>
      <c r="K62" s="1561"/>
      <c r="L62" s="1561"/>
      <c r="M62" s="1561"/>
      <c r="N62" s="1561"/>
      <c r="O62" s="296"/>
      <c r="P62" s="283"/>
      <c r="Q62" s="1561" t="s">
        <v>1119</v>
      </c>
      <c r="R62" s="1561"/>
      <c r="S62" s="1561"/>
      <c r="T62" s="1561"/>
      <c r="U62" s="1561"/>
      <c r="V62" s="1561"/>
      <c r="W62" s="1561"/>
      <c r="X62" s="1561"/>
      <c r="Y62" s="1561"/>
      <c r="Z62" s="1561"/>
      <c r="AA62" s="1561"/>
      <c r="AB62" s="1561"/>
      <c r="AC62" s="1561"/>
      <c r="AD62" s="296"/>
    </row>
    <row r="63" spans="1:30" ht="30" customHeight="1">
      <c r="A63" s="297"/>
      <c r="B63" s="298"/>
      <c r="C63" s="298"/>
      <c r="D63" s="298"/>
      <c r="E63" s="298"/>
      <c r="F63" s="298"/>
      <c r="G63" s="298"/>
      <c r="H63" s="298"/>
      <c r="I63" s="299"/>
      <c r="J63" s="299"/>
      <c r="K63" s="299"/>
      <c r="L63" s="299"/>
      <c r="M63" s="299"/>
      <c r="N63" s="299"/>
      <c r="O63" s="300"/>
      <c r="P63" s="297"/>
      <c r="Q63" s="298"/>
      <c r="R63" s="298"/>
      <c r="S63" s="298"/>
      <c r="T63" s="298"/>
      <c r="U63" s="298"/>
      <c r="V63" s="298"/>
      <c r="W63" s="298"/>
      <c r="X63" s="299"/>
      <c r="Y63" s="299"/>
      <c r="Z63" s="299"/>
      <c r="AA63" s="299"/>
      <c r="AB63" s="299"/>
      <c r="AC63" s="299"/>
      <c r="AD63" s="300"/>
    </row>
    <row r="64" spans="28:29" ht="13.5">
      <c r="AB64" s="124"/>
      <c r="AC64" s="124"/>
    </row>
    <row r="65" spans="28:29" ht="13.5">
      <c r="AB65" s="124"/>
      <c r="AC65" s="124"/>
    </row>
    <row r="66" spans="28:29" ht="13.5">
      <c r="AB66" s="124"/>
      <c r="AC66" s="124"/>
    </row>
    <row r="67" spans="28:29" ht="13.5">
      <c r="AB67" s="124"/>
      <c r="AC67" s="124"/>
    </row>
  </sheetData>
  <sheetProtection password="CFA6" sheet="1" objects="1" scenarios="1"/>
  <mergeCells count="149">
    <mergeCell ref="I60:N61"/>
    <mergeCell ref="X60:AC61"/>
    <mergeCell ref="D34:L34"/>
    <mergeCell ref="D35:L35"/>
    <mergeCell ref="G38:I38"/>
    <mergeCell ref="Q36:U38"/>
    <mergeCell ref="I40:N40"/>
    <mergeCell ref="B41:G41"/>
    <mergeCell ref="I41:N41"/>
    <mergeCell ref="B36:F38"/>
    <mergeCell ref="G39:I39"/>
    <mergeCell ref="L50:N53"/>
    <mergeCell ref="B51:D51"/>
    <mergeCell ref="B52:D52"/>
    <mergeCell ref="Q42:V42"/>
    <mergeCell ref="E44:K45"/>
    <mergeCell ref="L44:N44"/>
    <mergeCell ref="L45:N45"/>
    <mergeCell ref="E46:K49"/>
    <mergeCell ref="L46:N49"/>
    <mergeCell ref="B28:C28"/>
    <mergeCell ref="B25:C25"/>
    <mergeCell ref="D25:E25"/>
    <mergeCell ref="B24:C24"/>
    <mergeCell ref="B47:D47"/>
    <mergeCell ref="B48:D48"/>
    <mergeCell ref="Q24:R24"/>
    <mergeCell ref="S24:T24"/>
    <mergeCell ref="I29:N30"/>
    <mergeCell ref="B42:G42"/>
    <mergeCell ref="D28:E28"/>
    <mergeCell ref="I28:J28"/>
    <mergeCell ref="K28:L28"/>
    <mergeCell ref="Q28:R28"/>
    <mergeCell ref="S28:T28"/>
    <mergeCell ref="B40:G40"/>
    <mergeCell ref="L19:N22"/>
    <mergeCell ref="E15:K18"/>
    <mergeCell ref="L15:N18"/>
    <mergeCell ref="F24:G24"/>
    <mergeCell ref="D24:E24"/>
    <mergeCell ref="B20:D20"/>
    <mergeCell ref="B21:D21"/>
    <mergeCell ref="E19:K22"/>
    <mergeCell ref="B16:D16"/>
    <mergeCell ref="B17:D17"/>
    <mergeCell ref="I24:N24"/>
    <mergeCell ref="L13:N13"/>
    <mergeCell ref="E13:K14"/>
    <mergeCell ref="L14:N14"/>
    <mergeCell ref="B9:G9"/>
    <mergeCell ref="B10:G10"/>
    <mergeCell ref="I9:N9"/>
    <mergeCell ref="I10:N10"/>
    <mergeCell ref="B11:G11"/>
    <mergeCell ref="I11:N11"/>
    <mergeCell ref="G8:I8"/>
    <mergeCell ref="G7:I7"/>
    <mergeCell ref="D3:L3"/>
    <mergeCell ref="D4:L4"/>
    <mergeCell ref="B5:F7"/>
    <mergeCell ref="J5:N7"/>
    <mergeCell ref="AA14:AC14"/>
    <mergeCell ref="Q11:V11"/>
    <mergeCell ref="X11:AC11"/>
    <mergeCell ref="Q9:V9"/>
    <mergeCell ref="S3:AA3"/>
    <mergeCell ref="S4:AA4"/>
    <mergeCell ref="V7:X7"/>
    <mergeCell ref="V8:X8"/>
    <mergeCell ref="Q5:U7"/>
    <mergeCell ref="Y5:AC7"/>
    <mergeCell ref="Q16:S16"/>
    <mergeCell ref="Q17:S17"/>
    <mergeCell ref="AA19:AC22"/>
    <mergeCell ref="Q20:S20"/>
    <mergeCell ref="Q21:S21"/>
    <mergeCell ref="X9:AC9"/>
    <mergeCell ref="Q10:V10"/>
    <mergeCell ref="X10:AC10"/>
    <mergeCell ref="T13:Z14"/>
    <mergeCell ref="AA13:AC13"/>
    <mergeCell ref="X24:AC24"/>
    <mergeCell ref="T19:Z22"/>
    <mergeCell ref="X28:Y28"/>
    <mergeCell ref="Z28:AA28"/>
    <mergeCell ref="X25:AC25"/>
    <mergeCell ref="T15:Z18"/>
    <mergeCell ref="AA15:AC18"/>
    <mergeCell ref="B56:C56"/>
    <mergeCell ref="D56:E56"/>
    <mergeCell ref="I56:N56"/>
    <mergeCell ref="Q41:V41"/>
    <mergeCell ref="Q48:S48"/>
    <mergeCell ref="Y36:AC38"/>
    <mergeCell ref="V38:X38"/>
    <mergeCell ref="J36:N38"/>
    <mergeCell ref="B55:C55"/>
    <mergeCell ref="D55:E55"/>
    <mergeCell ref="Q59:R59"/>
    <mergeCell ref="S59:T59"/>
    <mergeCell ref="Q25:R25"/>
    <mergeCell ref="S25:T25"/>
    <mergeCell ref="I25:N25"/>
    <mergeCell ref="F55:G55"/>
    <mergeCell ref="I55:N55"/>
    <mergeCell ref="S34:AA34"/>
    <mergeCell ref="S35:AA35"/>
    <mergeCell ref="E50:K53"/>
    <mergeCell ref="Q47:S47"/>
    <mergeCell ref="I57:N57"/>
    <mergeCell ref="V39:X39"/>
    <mergeCell ref="AA44:AC44"/>
    <mergeCell ref="AA45:AC45"/>
    <mergeCell ref="T46:Z49"/>
    <mergeCell ref="AA46:AC49"/>
    <mergeCell ref="T44:Z45"/>
    <mergeCell ref="Q40:V40"/>
    <mergeCell ref="X40:AC40"/>
    <mergeCell ref="A1:G1"/>
    <mergeCell ref="X42:AC42"/>
    <mergeCell ref="I42:N42"/>
    <mergeCell ref="B31:N31"/>
    <mergeCell ref="Q31:AC31"/>
    <mergeCell ref="I26:N26"/>
    <mergeCell ref="X26:AC26"/>
    <mergeCell ref="X41:AC41"/>
    <mergeCell ref="X29:AC30"/>
    <mergeCell ref="U24:V24"/>
    <mergeCell ref="X55:AC55"/>
    <mergeCell ref="Q56:R56"/>
    <mergeCell ref="S56:T56"/>
    <mergeCell ref="Q55:R55"/>
    <mergeCell ref="S55:T55"/>
    <mergeCell ref="B62:N62"/>
    <mergeCell ref="B59:C59"/>
    <mergeCell ref="D59:E59"/>
    <mergeCell ref="I59:J59"/>
    <mergeCell ref="K59:L59"/>
    <mergeCell ref="Q62:AC62"/>
    <mergeCell ref="T50:Z53"/>
    <mergeCell ref="AA50:AC53"/>
    <mergeCell ref="Q51:S51"/>
    <mergeCell ref="Q52:S52"/>
    <mergeCell ref="X56:AC56"/>
    <mergeCell ref="X57:AC57"/>
    <mergeCell ref="X59:Y59"/>
    <mergeCell ref="Z59:AA59"/>
    <mergeCell ref="U55:V55"/>
  </mergeCells>
  <hyperlinks>
    <hyperlink ref="A1" location="目次!A1" display="トップページへ戻る"/>
    <hyperlink ref="A1:G1" location="トップページ!A24" display="トップページへ戻る"/>
  </hyperlinks>
  <printOptions horizontalCentered="1" verticalCentered="1"/>
  <pageMargins left="0.3937007874015748" right="0.3937007874015748" top="0.3937007874015748" bottom="0.3937007874015748" header="0.3937007874015748" footer="0.5511811023622047"/>
  <pageSetup fitToHeight="1" fitToWidth="1" horizontalDpi="300" verticalDpi="300" orientation="portrait" paperSize="9" scale="62"/>
  <headerFooter alignWithMargins="0">
    <oddHeader>&amp;L&amp;"HGｺﾞｼｯｸM,ﾒﾃﾞｨｳﾑ"（様式　６）&amp;R&amp;"HGｺﾞｼｯｸM,ﾒﾃﾞｨｳﾑ"【&amp;A】</oddHeader>
  </headerFooter>
  <rowBreaks count="1" manualBreakCount="1">
    <brk id="20" max="2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エプソンＰＣユーザー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katsuhiko-kubo</dc:creator>
  <cp:keywords/>
  <dc:description/>
  <cp:lastModifiedBy>FJ-USER</cp:lastModifiedBy>
  <cp:lastPrinted>2011-10-28T01:48:12Z</cp:lastPrinted>
  <dcterms:created xsi:type="dcterms:W3CDTF">1999-04-14T07:57:26Z</dcterms:created>
  <dcterms:modified xsi:type="dcterms:W3CDTF">2013-04-27T03:26:34Z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