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3740" tabRatio="861" activeTab="0"/>
  </bookViews>
  <sheets>
    <sheet name="トップページ" sheetId="1" r:id="rId1"/>
    <sheet name="高総体ｴﾝﾄﾘｰ変更" sheetId="2" state="veryHidden" r:id="rId2"/>
    <sheet name="高総体登録変更" sheetId="3" state="hidden" r:id="rId3"/>
    <sheet name="選手データ" sheetId="4" r:id="rId4"/>
    <sheet name="チームエントリー申請書" sheetId="5" r:id="rId5"/>
    <sheet name="選手等エントリー申請書" sheetId="6" r:id="rId6"/>
    <sheet name="チーム情報変更届＆追加・移籍・抹消届" sheetId="7" r:id="rId7"/>
    <sheet name="ASPA宿泊申込書" sheetId="8" state="hidden" r:id="rId8"/>
    <sheet name="選手交代カード" sheetId="9" r:id="rId9"/>
    <sheet name="審判報告書（表）" sheetId="10" r:id="rId10"/>
    <sheet name="審判報告書（重要報告）" sheetId="11" r:id="rId11"/>
    <sheet name="ﾁｰﾑﾃﾞｰﾀ" sheetId="12" r:id="rId12"/>
  </sheets>
  <externalReferences>
    <externalReference r:id="rId15"/>
    <externalReference r:id="rId16"/>
    <externalReference r:id="rId17"/>
    <externalReference r:id="rId18"/>
    <externalReference r:id="rId19"/>
  </externalReferences>
  <definedNames>
    <definedName name="_____jun1">#REF!</definedName>
    <definedName name="_____jun2">#REF!</definedName>
    <definedName name="_____jun3">#REF!</definedName>
    <definedName name="____jun1">#REF!</definedName>
    <definedName name="____jun2">#REF!</definedName>
    <definedName name="____jun3">#REF!</definedName>
    <definedName name="___jun1">#REF!</definedName>
    <definedName name="___jun2">#REF!</definedName>
    <definedName name="___jun3">#REF!</definedName>
    <definedName name="__jun1">#REF!</definedName>
    <definedName name="__jun2">#REF!</definedName>
    <definedName name="__jun3">#REF!</definedName>
    <definedName name="_jun1">#REF!</definedName>
    <definedName name="_jun2">#REF!</definedName>
    <definedName name="_jun3">#REF!</definedName>
    <definedName name="_xlfn.SUMIFS" hidden="1">#NAME?</definedName>
    <definedName name="FESTIVAL">'[5]実施計画書'!$B$7:$AQ$56</definedName>
    <definedName name="gakunen" localSheetId="2">#REF!</definedName>
    <definedName name="gakunen" localSheetId="10">#REF!</definedName>
    <definedName name="gakunen" localSheetId="9">#REF!</definedName>
    <definedName name="gakunen" localSheetId="8">#REF!</definedName>
    <definedName name="gakunen">#REF!</definedName>
    <definedName name="gyou0_D">#REF!</definedName>
    <definedName name="gyou0D" localSheetId="2">#REF!</definedName>
    <definedName name="gyou0D" localSheetId="10">#REF!</definedName>
    <definedName name="gyou0D" localSheetId="9">#REF!</definedName>
    <definedName name="gyou0D" localSheetId="8">#REF!</definedName>
    <definedName name="gyou0D">#REF!</definedName>
    <definedName name="heiseinendo" localSheetId="2">'[2]部員データ'!#REF!</definedName>
    <definedName name="heiseinendo" localSheetId="10">'[1]部員データ'!#REF!</definedName>
    <definedName name="heiseinendo" localSheetId="9">'[1]部員データ'!#REF!</definedName>
    <definedName name="heiseinendo" localSheetId="8">'[1]部員データ'!#REF!</definedName>
    <definedName name="heiseinendo">'選手データ'!#REF!</definedName>
    <definedName name="insotsu">#REF!</definedName>
    <definedName name="insotsuf">#REF!</definedName>
    <definedName name="insotsun">#REF!</definedName>
    <definedName name="iリーグ次年度申請" localSheetId="7">'ASPA宿泊申込書'!$A$1</definedName>
    <definedName name="iリーグ次年度申請" localSheetId="4">'チームエントリー申請書'!#REF!</definedName>
    <definedName name="iリーグ次年度申請">#REF!</definedName>
    <definedName name="iリーグ登録" localSheetId="6">'チーム情報変更届＆追加・移籍・抹消届'!$A$1</definedName>
    <definedName name="iリーグ登録" localSheetId="10">'[3]選手交代カード'!#REF!</definedName>
    <definedName name="iリーグ登録" localSheetId="9">'[3]選手交代カード'!#REF!</definedName>
    <definedName name="iリーグ登録" localSheetId="8">'選手交代カード'!#REF!</definedName>
    <definedName name="iリーグ登録">#REF!</definedName>
    <definedName name="ｉﾘｰｸﾞ内容変更">'チーム情報変更届＆追加・移籍・抹消届'!$A$1</definedName>
    <definedName name="juken_ni_max">#REF!</definedName>
    <definedName name="kai">#REF!</definedName>
    <definedName name="kantoku">#REF!</definedName>
    <definedName name="kantokuf">#REF!</definedName>
    <definedName name="nen">#REF!</definedName>
    <definedName name="nendo">#REF!</definedName>
    <definedName name="ni_max">#REF!</definedName>
    <definedName name="_xlnm.Print_Area" localSheetId="7">'ASPA宿泊申込書'!$B$1:$Y$26</definedName>
    <definedName name="_xlnm.Print_Area" localSheetId="4">'チームエントリー申請書'!$B$1:$Y$29</definedName>
    <definedName name="_xlnm.Print_Area" localSheetId="6">'チーム情報変更届＆追加・移籍・抹消届'!$B$1:$Y$46</definedName>
    <definedName name="_xlnm.Print_Area" localSheetId="0">'トップページ'!$A$1:$AD$34</definedName>
    <definedName name="_xlnm.Print_Area" localSheetId="1">'高総体ｴﾝﾄﾘｰ変更'!$B$2:$L$18</definedName>
    <definedName name="_xlnm.Print_Area" localSheetId="2">'高総体登録変更'!$B$2:$L$13</definedName>
    <definedName name="_xlnm.Print_Area" localSheetId="10">'審判報告書（重要報告）'!$B$2:$AC$41</definedName>
    <definedName name="_xlnm.Print_Area" localSheetId="9">'審判報告書（表）'!$A$2:$AB$44</definedName>
    <definedName name="_xlnm.Print_Area" localSheetId="3">'選手データ'!$C$4:$G$30</definedName>
    <definedName name="_xlnm.Print_Area" localSheetId="8">'選手交代カード'!$A$2:$AD$63</definedName>
    <definedName name="_xlnm.Print_Area" localSheetId="5">'選手等エントリー申請書'!$B$1:$Z$48</definedName>
    <definedName name="retu_max_D">#REF!</definedName>
    <definedName name="retu0_D">#REF!</definedName>
    <definedName name="sort_retu1">#REF!</definedName>
    <definedName name="sort_retu2">#REF!</definedName>
    <definedName name="sort_retu3">#REF!</definedName>
    <definedName name="team1">#REF!</definedName>
    <definedName name="teiin_I">#REF!</definedName>
    <definedName name="teiin0_I">#REF!</definedName>
    <definedName name="キックオフ時刻">'[4]マッチデータ'!$E$6</definedName>
    <definedName name="トップページへ戻る">#REF!</definedName>
    <definedName name="ビジターチーム">'[4]受付メンバーデータ'!$T$2</definedName>
    <definedName name="ピッチ状態">'[4]マッチデータ'!$E$15</definedName>
    <definedName name="ピッチ表面">'[4]マッチデータ'!$E$14</definedName>
    <definedName name="ホームチーム">'[4]受付メンバーデータ'!$G$2</definedName>
    <definedName name="延長時間">'[4]マッチデータ'!$E$10</definedName>
    <definedName name="会場名">'[4]マッチデータ'!$E$4</definedName>
    <definedName name="回戦・節数">'[4]マッチデータ'!#REF!</definedName>
    <definedName name="観衆">'[4]マッチデータ'!$J$14</definedName>
    <definedName name="気温">'[4]マッチデータ'!$E$12</definedName>
    <definedName name="記録員">'[4]マッチデータ'!$J$11</definedName>
    <definedName name="県民体">#REF!</definedName>
    <definedName name="県民変更">#REF!</definedName>
    <definedName name="高総体">#REF!</definedName>
    <definedName name="高総体ｴﾝﾄﾘｰ変更" localSheetId="2">'高総体登録変更'!$A$1</definedName>
    <definedName name="高総体ｴﾝﾄﾘｰ変更">'高総体ｴﾝﾄﾘｰ変更'!$A$1</definedName>
    <definedName name="試合期日">'[4]マッチデータ'!$E$5</definedName>
    <definedName name="試合時間">'[4]マッチデータ'!$E$9</definedName>
    <definedName name="主審">'[4]マッチデータ'!$J$6</definedName>
    <definedName name="主審名">#REF!</definedName>
    <definedName name="新人">#REF!</definedName>
    <definedName name="新人ｴﾝﾄﾘｰ変更">#REF!</definedName>
    <definedName name="選手DATA">'選手データ'!$A$1</definedName>
    <definedName name="選手権１次">'選手等エントリー申請書'!$A$1</definedName>
    <definedName name="選手権１次ｴﾝﾄﾘｰ変更">#REF!</definedName>
    <definedName name="選手権決勝">#REF!</definedName>
    <definedName name="選手権決勝ｴﾝﾄﾘｰ変更">#REF!</definedName>
    <definedName name="選抜交流">#REF!</definedName>
    <definedName name="大会名">'[4]マッチデータ'!$E$3</definedName>
    <definedName name="第4の審判">'[4]マッチデータ'!$J$9</definedName>
    <definedName name="第4の審判員">#REF!</definedName>
    <definedName name="天候">'[4]マッチデータ'!$E$11</definedName>
    <definedName name="風">'[4]マッチデータ'!$E$13</definedName>
    <definedName name="副審１">'[4]マッチデータ'!$J$7</definedName>
    <definedName name="副審２">'[4]マッチデータ'!$J$8</definedName>
  </definedNames>
  <calcPr fullCalcOnLoad="1"/>
</workbook>
</file>

<file path=xl/sharedStrings.xml><?xml version="1.0" encoding="utf-8"?>
<sst xmlns="http://schemas.openxmlformats.org/spreadsheetml/2006/main" count="1467" uniqueCount="1028">
  <si>
    <t>県立大船渡東高等学校</t>
  </si>
  <si>
    <t>大船渡東</t>
  </si>
  <si>
    <t>県立釜石高等学校</t>
  </si>
  <si>
    <t>一関工業高等専門学校</t>
  </si>
  <si>
    <t>一関高専</t>
  </si>
  <si>
    <t>1種</t>
  </si>
  <si>
    <t>審　判　報　告　書</t>
  </si>
  <si>
    <t>大会名</t>
  </si>
  <si>
    <t>試合時間</t>
  </si>
  <si>
    <t>延長戦</t>
  </si>
  <si>
    <t>試合</t>
  </si>
  <si>
    <t>Ａ</t>
  </si>
  <si>
    <t>対</t>
  </si>
  <si>
    <t>Ｂ</t>
  </si>
  <si>
    <t>結果</t>
  </si>
  <si>
    <t>：</t>
  </si>
  <si>
    <t>（　：　）</t>
  </si>
  <si>
    <t>延</t>
  </si>
  <si>
    <t>（　：　）</t>
  </si>
  <si>
    <t>日時</t>
  </si>
  <si>
    <t>年</t>
  </si>
  <si>
    <t>月</t>
  </si>
  <si>
    <t>日</t>
  </si>
  <si>
    <t>時</t>
  </si>
  <si>
    <t>キックオフ</t>
  </si>
  <si>
    <t>場所</t>
  </si>
  <si>
    <t>所属</t>
  </si>
  <si>
    <t>副 審 １</t>
  </si>
  <si>
    <t>第4の審判</t>
  </si>
  <si>
    <t>副 審 ２</t>
  </si>
  <si>
    <t>競技場、用具の状態</t>
  </si>
  <si>
    <t>警　　告</t>
  </si>
  <si>
    <t>時　間</t>
  </si>
  <si>
    <t>チーム</t>
  </si>
  <si>
    <t>{(　)内に反ラ異繰遅距入去を記入し、具体的事由を記入する}</t>
  </si>
  <si>
    <t>（</t>
  </si>
  <si>
    <t>）</t>
  </si>
  <si>
    <t>退　　場</t>
  </si>
  <si>
    <t>（詳細は重要事項報告書に記入して提出する。但し警告2についてはこの報告書のみでよい。)</t>
  </si>
  <si>
    <t>{　不正、乱暴、つば、阻止（手）、阻止（他）、暴言、警告2　}</t>
  </si>
  <si>
    <t>その他の報告事項</t>
  </si>
  <si>
    <t>以上の通り報告いたします。</t>
  </si>
  <si>
    <t>月</t>
  </si>
  <si>
    <t>主審住所</t>
  </si>
  <si>
    <t>署名</t>
  </si>
  <si>
    <t>審判報告書（表）</t>
  </si>
  <si>
    <t>審　判　報　告　書（重要事項）</t>
  </si>
  <si>
    <t>Ａ</t>
  </si>
  <si>
    <t>Ｂ</t>
  </si>
  <si>
    <t>退場、その他の重要事項についての詳細</t>
  </si>
  <si>
    <t>審判報告書（裏：重要報告）</t>
  </si>
  <si>
    <t>正</t>
  </si>
  <si>
    <t>副</t>
  </si>
  <si>
    <t>氏　　名</t>
  </si>
  <si>
    <t>背番号</t>
  </si>
  <si>
    <t>学年</t>
  </si>
  <si>
    <t>前所属チーム</t>
  </si>
  <si>
    <t>読取用氏名データ</t>
  </si>
  <si>
    <t>氏　　名</t>
  </si>
  <si>
    <t>新　　登　　録　　選　　手</t>
  </si>
  <si>
    <t>出身中</t>
  </si>
  <si>
    <t>生年月日</t>
  </si>
  <si>
    <t>所在地</t>
  </si>
  <si>
    <t>ＧＫ</t>
  </si>
  <si>
    <t>FW</t>
  </si>
  <si>
    <t>DF</t>
  </si>
  <si>
    <t>旧　登　録　選　手</t>
  </si>
  <si>
    <t>印</t>
  </si>
  <si>
    <t>1部</t>
  </si>
  <si>
    <t>2部</t>
  </si>
  <si>
    <t>ふりがな</t>
  </si>
  <si>
    <t>引率責任者</t>
  </si>
  <si>
    <t>男子</t>
  </si>
  <si>
    <t>女子</t>
  </si>
  <si>
    <t>全日制</t>
  </si>
  <si>
    <t>種別</t>
  </si>
  <si>
    <t>編成</t>
  </si>
  <si>
    <t>上記の新登録選手は、本校在学生徒ですので標記大会に出場することを認め申し込みます。</t>
  </si>
  <si>
    <t>today関数</t>
  </si>
  <si>
    <t>year関数</t>
  </si>
  <si>
    <t>出身中学</t>
  </si>
  <si>
    <t>　サッカー競技登録変更用紙　</t>
  </si>
  <si>
    <t>ポジション</t>
  </si>
  <si>
    <t>身長　　　　ｃｍ</t>
  </si>
  <si>
    <t>体重　　　　ｋｇ</t>
  </si>
  <si>
    <t>学　校　名　　　：</t>
  </si>
  <si>
    <t>GK</t>
  </si>
  <si>
    <t>DF</t>
  </si>
  <si>
    <t>MF</t>
  </si>
  <si>
    <t>FW</t>
  </si>
  <si>
    <t>選手の部員No</t>
  </si>
  <si>
    <t>ポジションリスト</t>
  </si>
  <si>
    <t>Month関数</t>
  </si>
  <si>
    <t>選抜交流</t>
  </si>
  <si>
    <t>day関数</t>
  </si>
  <si>
    <t>部員NO.</t>
  </si>
  <si>
    <t>高校選手権</t>
  </si>
  <si>
    <t>年度</t>
  </si>
  <si>
    <t>審判員資格リスト</t>
  </si>
  <si>
    <t>男女別</t>
  </si>
  <si>
    <t>種別リスト</t>
  </si>
  <si>
    <t>男女別リスト</t>
  </si>
  <si>
    <t>定時制</t>
  </si>
  <si>
    <t>単位制</t>
  </si>
  <si>
    <t>通信制</t>
  </si>
  <si>
    <t>ふりがな</t>
  </si>
  <si>
    <t>NO</t>
  </si>
  <si>
    <t>ふりがな</t>
  </si>
  <si>
    <t>氏名</t>
  </si>
  <si>
    <t>記</t>
  </si>
  <si>
    <t>〒</t>
  </si>
  <si>
    <t>TEL：</t>
  </si>
  <si>
    <t>FAX：</t>
  </si>
  <si>
    <t>連絡先</t>
  </si>
  <si>
    <t>（２）</t>
  </si>
  <si>
    <t>（１）</t>
  </si>
  <si>
    <t>登録選手状況</t>
  </si>
  <si>
    <t>以上</t>
  </si>
  <si>
    <t>登録団体</t>
  </si>
  <si>
    <t>トップページへ戻る</t>
  </si>
  <si>
    <t>トップページに戻る</t>
  </si>
  <si>
    <t>選手DATA</t>
  </si>
  <si>
    <t>引率責任者</t>
  </si>
  <si>
    <t>正</t>
  </si>
  <si>
    <t>副</t>
  </si>
  <si>
    <t>シャツ</t>
  </si>
  <si>
    <t>ショーツ</t>
  </si>
  <si>
    <t>ストッキング</t>
  </si>
  <si>
    <t>久慈</t>
  </si>
  <si>
    <t>0194-55-2211</t>
  </si>
  <si>
    <t>0194-55-2861</t>
  </si>
  <si>
    <t>ｸｼﾞｺｳﾄｳｶﾞｯｺｳ</t>
  </si>
  <si>
    <t>028-0033</t>
  </si>
  <si>
    <t>大野</t>
  </si>
  <si>
    <t>2種</t>
  </si>
  <si>
    <t>高体連</t>
  </si>
  <si>
    <t>0194-77-2125.2638</t>
  </si>
  <si>
    <t>0194-77-2125</t>
  </si>
  <si>
    <t>ｵｵﾉｺｳﾄｳｶﾞｯｺｳ</t>
  </si>
  <si>
    <t>028-8802</t>
  </si>
  <si>
    <t>久慈工</t>
  </si>
  <si>
    <t>0194-78-2123</t>
  </si>
  <si>
    <t>0194-78-4190</t>
  </si>
  <si>
    <t>ｸｼﾞｺｳｷﾞｮｳｺｳﾄｳｶﾞｯｺｳ</t>
  </si>
  <si>
    <t>028-8201</t>
  </si>
  <si>
    <t>軽米</t>
  </si>
  <si>
    <t>0195-46-2751.2320</t>
  </si>
  <si>
    <t>0195-46-3928</t>
  </si>
  <si>
    <t>ｶﾙﾏｲｺｳﾄｳｶﾞｯｺｳ</t>
  </si>
  <si>
    <t>028-6302</t>
  </si>
  <si>
    <t>福岡</t>
  </si>
  <si>
    <t>ﾌｸｵｶｺｳﾄｳｶﾞｯｺｳ</t>
  </si>
  <si>
    <t>二戸市福岡字上平10</t>
  </si>
  <si>
    <t>福岡工</t>
  </si>
  <si>
    <t>0195-23-3315</t>
  </si>
  <si>
    <t>0195-23-3316</t>
  </si>
  <si>
    <t>ﾌｸｵｶｺｳｷﾞｮｳｺｳﾄｳｶﾞｯｺｳ</t>
  </si>
  <si>
    <t>028-6103</t>
  </si>
  <si>
    <t>沼宮内</t>
  </si>
  <si>
    <t>0195-62-2388.2334</t>
  </si>
  <si>
    <t>0195-62-3203</t>
  </si>
  <si>
    <t>ﾇﾏｸﾅｲｺｳﾄｳｶﾞｯｺｳ</t>
  </si>
  <si>
    <t>028-4307</t>
  </si>
  <si>
    <t>葛巻</t>
  </si>
  <si>
    <t>0195-66-2624.2253</t>
  </si>
  <si>
    <t>ｸｽﾞﾏｷｺｳﾄｳｶﾞｯｺｳ</t>
  </si>
  <si>
    <t>028-5402</t>
  </si>
  <si>
    <t>平舘</t>
  </si>
  <si>
    <t>0195-74-3740</t>
  </si>
  <si>
    <t>ﾀｲﾗﾀﾞﾃｺｳﾄｳｶﾞｯｺｳ</t>
  </si>
  <si>
    <t>028-7405</t>
  </si>
  <si>
    <t>雫石</t>
  </si>
  <si>
    <t>019-692-3254</t>
  </si>
  <si>
    <t>019-692-1824</t>
  </si>
  <si>
    <t>ｼｽﾞｸｲｼｺｳﾄｳｶﾞｯｺｳ</t>
  </si>
  <si>
    <t>020-0544</t>
  </si>
  <si>
    <t>盛岡一</t>
  </si>
  <si>
    <t>019-623-4491</t>
  </si>
  <si>
    <t>019-654-4227</t>
  </si>
  <si>
    <t>ﾓﾘｵｶﾀﾞｲｲﾁｺｳﾄｳｶﾞｯｺｳ</t>
  </si>
  <si>
    <t>020-8515</t>
  </si>
  <si>
    <t>盛岡三</t>
  </si>
  <si>
    <t>019-661-1735.1736</t>
  </si>
  <si>
    <t>019-661-5409</t>
  </si>
  <si>
    <t>ﾓﾘｵｶﾀﾞｲｻﾝｺｳﾄｳｶﾞｯｺｳ</t>
  </si>
  <si>
    <t>020-0114</t>
  </si>
  <si>
    <t>盛岡四</t>
  </si>
  <si>
    <t>019-636-0742</t>
  </si>
  <si>
    <t>019-636-4421</t>
  </si>
  <si>
    <t>ﾓﾘｵｶﾀﾞｲｼｺｳﾄｳｶﾞｯｺｳ</t>
  </si>
  <si>
    <t>020-0835</t>
  </si>
  <si>
    <t>盛岡北</t>
  </si>
  <si>
    <t>ﾓﾘｵｶｷﾀｺｳﾄｳｶﾞｯｺｳ</t>
  </si>
  <si>
    <t>盛岡南</t>
  </si>
  <si>
    <t>019-638-9373</t>
  </si>
  <si>
    <t>019-638-8584</t>
  </si>
  <si>
    <t>ﾓﾘｵｶﾐﾅﾐｺｳﾄｳｶﾞｯｺｳ</t>
  </si>
  <si>
    <t>020-0833</t>
  </si>
  <si>
    <t>不来方</t>
  </si>
  <si>
    <t>019-697-8271</t>
  </si>
  <si>
    <t>019-697-8693</t>
  </si>
  <si>
    <t>ｺｽﾞｶﾀｺｳﾄｳｶﾞｯｺｳ</t>
  </si>
  <si>
    <t>028-3615</t>
  </si>
  <si>
    <t>盛岡農</t>
  </si>
  <si>
    <t>019-688-4211</t>
  </si>
  <si>
    <t>019-688-4215</t>
  </si>
  <si>
    <t>ﾓﾘｵｶﾉｳｷﾞｮｳｺｳﾄｳｶﾞｯｺｳ</t>
  </si>
  <si>
    <t>盛岡商</t>
  </si>
  <si>
    <t>019-636-1026.1027</t>
  </si>
  <si>
    <t>019-636-0351</t>
  </si>
  <si>
    <t>ﾓﾘｵｶｼｮｳｷﾞｮｳｺｳﾄｳｶﾞｯｺｳ</t>
  </si>
  <si>
    <t>020-0866</t>
  </si>
  <si>
    <t>盛岡市立高等学校</t>
  </si>
  <si>
    <t>盛岡市立</t>
  </si>
  <si>
    <t>019-658-0491</t>
  </si>
  <si>
    <t>019-658-0883</t>
  </si>
  <si>
    <t>ﾓﾘｵｶｼﾘﾂｺｳﾄｳｶﾞｯｺｳ</t>
  </si>
  <si>
    <t>020-0053</t>
  </si>
  <si>
    <t>盛岡市上太田上川原96</t>
  </si>
  <si>
    <t>岩手高等学校</t>
  </si>
  <si>
    <t>岩手</t>
  </si>
  <si>
    <t>019-624-4445</t>
  </si>
  <si>
    <t>019-651-3454</t>
  </si>
  <si>
    <t>ｲﾜﾃｺｳﾄｳｶﾞｯｺｳ</t>
  </si>
  <si>
    <t>020-0062</t>
  </si>
  <si>
    <t>江南義塾盛岡高等学校</t>
  </si>
  <si>
    <t>江南義塾</t>
  </si>
  <si>
    <t>019-646-1866</t>
  </si>
  <si>
    <t>019-646-1867</t>
  </si>
  <si>
    <t>ｺｳﾅﾝｷﾞｼﾞｭｸﾓﾘｵｶｺｳﾄｳｶﾞｯｺｳ</t>
  </si>
  <si>
    <t>020-0127</t>
  </si>
  <si>
    <t>盛岡大学附属高等学校</t>
  </si>
  <si>
    <t>盛大附</t>
  </si>
  <si>
    <t>019-641-1121</t>
  </si>
  <si>
    <t>019-643-5719</t>
  </si>
  <si>
    <t>ﾓﾘｵｶﾀﾞｲｶﾞｸﾌｿﾞｸｺｳﾄｳｶﾞｯｺｳ</t>
  </si>
  <si>
    <t>020-0124</t>
  </si>
  <si>
    <t>盛岡中央高等学校</t>
  </si>
  <si>
    <t>盛岡中央</t>
  </si>
  <si>
    <t>019-641-5682.0458</t>
  </si>
  <si>
    <t>019-641-5533</t>
  </si>
  <si>
    <t>ﾓﾘｵｶﾁｭｳｵｳｺｳﾄｳｶﾞｯｺｳ</t>
  </si>
  <si>
    <t>019-652-1813</t>
  </si>
  <si>
    <t>019-624-3418</t>
  </si>
  <si>
    <t>ﾄﾘｮｳｺｳﾄｳｶﾞｯｺｳ</t>
  </si>
  <si>
    <t>020-8543</t>
  </si>
  <si>
    <t>（盛岡市上田2－3－1）</t>
  </si>
  <si>
    <t>019-672-3690</t>
  </si>
  <si>
    <t>019-672-2647</t>
  </si>
  <si>
    <t>ｼﾜｺｳﾄｳｶﾞｯｺｳ</t>
  </si>
  <si>
    <t>028-3305</t>
  </si>
  <si>
    <t>紫波郡紫波町日詰字朝日田1</t>
  </si>
  <si>
    <t>花巻北</t>
  </si>
  <si>
    <t>0198-23-4134.4135</t>
  </si>
  <si>
    <t>ﾊﾅﾏｷｷﾀｺｳﾄｳｶﾞｯｺｳ</t>
  </si>
  <si>
    <t>025-0061</t>
  </si>
  <si>
    <t>花巻市本館54</t>
  </si>
  <si>
    <t>花巻南</t>
  </si>
  <si>
    <t>0198-23-4236</t>
  </si>
  <si>
    <t>0198-22-6992</t>
  </si>
  <si>
    <t>ﾊﾅﾏｷﾐﾅﾐｺｳﾄｳｶﾞｯｺｳ</t>
  </si>
  <si>
    <t>025-0053</t>
  </si>
  <si>
    <t>0198-45-3731.3732</t>
  </si>
  <si>
    <t>028-3172</t>
  </si>
  <si>
    <t>花巻東高等学校</t>
  </si>
  <si>
    <t>花巻東</t>
  </si>
  <si>
    <t>0198-41-1135.24-2825</t>
  </si>
  <si>
    <t>0198-41-1136</t>
  </si>
  <si>
    <t>ﾊﾅﾏｷﾋｶﾞｼｺｳﾄｳｶﾞｯｺｳ</t>
  </si>
  <si>
    <t>025-0066</t>
  </si>
  <si>
    <t>遠野</t>
  </si>
  <si>
    <t>0198-62-2823.2824</t>
  </si>
  <si>
    <t>0198-62-2805</t>
  </si>
  <si>
    <t>ﾄｵﾉｺｳﾄｳｶﾞｯｺｳ</t>
  </si>
  <si>
    <t>028-0525</t>
  </si>
  <si>
    <t>遠野緑峰</t>
  </si>
  <si>
    <t>0198-62-2827.2828</t>
  </si>
  <si>
    <t>0198-62-2828</t>
  </si>
  <si>
    <t>ﾄｵﾉﾘｮｸﾎｳｺｳﾄｳｶﾞｯｺｳ</t>
  </si>
  <si>
    <t>028-0541</t>
  </si>
  <si>
    <t>黒北</t>
  </si>
  <si>
    <t>0197-63-2181</t>
  </si>
  <si>
    <t>0197-63-2196</t>
  </si>
  <si>
    <t>ｸﾛｻﾜｼﾞﾘｷﾀｺｳﾄｳｶﾞｯｺｳ</t>
  </si>
  <si>
    <t>024-0012</t>
  </si>
  <si>
    <t>専大北上</t>
  </si>
  <si>
    <t>0197-63-2341</t>
  </si>
  <si>
    <t>0197-63-7458</t>
  </si>
  <si>
    <t>ｾﾝｼｭｳﾀﾞｲｶﾞｸｷﾀｶﾐｺｳﾄｳｶﾞｯｺｳ</t>
  </si>
  <si>
    <t>024-8508</t>
  </si>
  <si>
    <t>金ヶ崎</t>
  </si>
  <si>
    <t>0197-44-3141</t>
  </si>
  <si>
    <t>0197-44-3142</t>
  </si>
  <si>
    <t>ｶﾈｶﾞｻｷｺｳﾄｳｶﾞｯｺｳ</t>
  </si>
  <si>
    <t>029-4503</t>
  </si>
  <si>
    <t>水沢</t>
  </si>
  <si>
    <t>0197-24-3151</t>
  </si>
  <si>
    <t>0197-22-3037</t>
  </si>
  <si>
    <t>ﾐｽﾞｻﾜｺｳﾄｳｶﾞｯｺｳ</t>
  </si>
  <si>
    <t>023-0864</t>
  </si>
  <si>
    <t>水農</t>
  </si>
  <si>
    <t>0197-47-0311</t>
  </si>
  <si>
    <t>0197-47-2233</t>
  </si>
  <si>
    <t>ﾐｽﾞｻﾜﾉｳｷﾞｮｳｺｳﾄｳｶﾞｯｺｳ</t>
  </si>
  <si>
    <t>023-0402</t>
  </si>
  <si>
    <t>水工</t>
  </si>
  <si>
    <t>0197-24-5155</t>
  </si>
  <si>
    <t>ﾐｽﾞｻﾜｺｳｷﾞｮｳｺｳﾄｳｶﾞｯｺｳ</t>
  </si>
  <si>
    <t>023-0003</t>
  </si>
  <si>
    <t>水商</t>
  </si>
  <si>
    <t>0197-24-2101.2102</t>
  </si>
  <si>
    <t>0197-22-6764</t>
  </si>
  <si>
    <t>ﾐｽﾞｻﾜｼｮｳｷﾞｮｳｺｳﾄｳｶﾞｯｺｳ</t>
  </si>
  <si>
    <t>023-0064</t>
  </si>
  <si>
    <t>水沢第一高等学校</t>
  </si>
  <si>
    <t>水沢一</t>
  </si>
  <si>
    <t>0197-24-6171</t>
  </si>
  <si>
    <t>0197-25-4050</t>
  </si>
  <si>
    <t>ﾐｽﾞｻﾜﾀﾞｲｲﾁｺｳﾄｳｶﾞｯｺｳ</t>
  </si>
  <si>
    <t>023-0875</t>
  </si>
  <si>
    <t>前沢</t>
  </si>
  <si>
    <t>0197-56-2241</t>
  </si>
  <si>
    <t>0197-56-7187</t>
  </si>
  <si>
    <t>ﾏｴｻﾜｺｳﾄｳｶﾞｯｺｳ</t>
  </si>
  <si>
    <t>029-4206</t>
  </si>
  <si>
    <t>岩谷堂</t>
  </si>
  <si>
    <t>0197-35-1911.1912</t>
  </si>
  <si>
    <t>0197-35-4677</t>
  </si>
  <si>
    <t>ｲﾜﾔﾄﾞｳｺｳﾄｳｶﾞｯｺｳ</t>
  </si>
  <si>
    <t>023-1122</t>
  </si>
  <si>
    <t>一関一</t>
  </si>
  <si>
    <t>0191-23-4311.4312</t>
  </si>
  <si>
    <t>0191-23-4661</t>
  </si>
  <si>
    <t>ｲﾁﾉｾｷﾀﾞｲｲﾁｺｳﾄｳｶﾞｯｺｳ</t>
  </si>
  <si>
    <t>021-0894</t>
  </si>
  <si>
    <t>一関二</t>
  </si>
  <si>
    <t>0191-25-2241.2242</t>
  </si>
  <si>
    <t>0191-25-5432</t>
  </si>
  <si>
    <t>ｲﾁﾉｾｷﾀﾞｲﾆｺｳﾄｳｶﾞｯｺｳ</t>
  </si>
  <si>
    <t>021-0041</t>
  </si>
  <si>
    <t>一関学院</t>
  </si>
  <si>
    <t>0191-23-4240.3906</t>
  </si>
  <si>
    <t>0191-23-4245</t>
  </si>
  <si>
    <t>ｲﾁﾉｾｷｼｮｳｺｳｺｳﾄｳｶﾞｯｺｳ</t>
  </si>
  <si>
    <t>021-0871</t>
  </si>
  <si>
    <t>花泉</t>
  </si>
  <si>
    <t>0191-82-3363.3364</t>
  </si>
  <si>
    <t>0191-82-5448</t>
  </si>
  <si>
    <t>ﾊﾅｲｽﾞﾐｺｳﾄｳｶﾞｯｺｳ</t>
  </si>
  <si>
    <t>029-3101</t>
  </si>
  <si>
    <t>千厩</t>
  </si>
  <si>
    <t>0191-53-2149.2148</t>
  </si>
  <si>
    <t>0191-52-5889</t>
  </si>
  <si>
    <t>ｾﾝﾏﾔｺｳﾄｳｶﾞｯｺｳ</t>
  </si>
  <si>
    <t>029-0803</t>
  </si>
  <si>
    <t>高田</t>
  </si>
  <si>
    <t>大船渡</t>
  </si>
  <si>
    <t>ｵｵﾌﾅﾄｺｳﾄｳｶﾞｯｺｳ</t>
  </si>
  <si>
    <t>022-0004</t>
  </si>
  <si>
    <t>0192-26-2380</t>
  </si>
  <si>
    <t>0192-27-7789</t>
  </si>
  <si>
    <t>022-0006</t>
  </si>
  <si>
    <t>0193-23-5317</t>
  </si>
  <si>
    <t>0193-23-8611</t>
  </si>
  <si>
    <t>026-0055</t>
  </si>
  <si>
    <t>大槌</t>
  </si>
  <si>
    <t>0193-42-3025</t>
  </si>
  <si>
    <t>ｵｵﾂﾁｺｳﾄｳｶﾞｯｺｳ</t>
  </si>
  <si>
    <t>028-1131</t>
  </si>
  <si>
    <t>0193-22-3029</t>
  </si>
  <si>
    <t>0193-22-6133</t>
  </si>
  <si>
    <t>ｶﾏｲｼｺｳｷﾞｮｳｺｳﾄｳｶﾞｯｺｳ</t>
  </si>
  <si>
    <t>026-0002</t>
  </si>
  <si>
    <t>山田</t>
  </si>
  <si>
    <t>0193-82-2637.2164</t>
  </si>
  <si>
    <t>ﾔﾏﾀﾞｺｳﾄｳｶﾞｯｺｳ</t>
  </si>
  <si>
    <t>028-1361</t>
  </si>
  <si>
    <t>岩泉</t>
  </si>
  <si>
    <t>0194-22-2721</t>
  </si>
  <si>
    <t>ｲﾜｲｽﾞﾐｺｳﾄｳｶﾞｯｺｳ</t>
  </si>
  <si>
    <t>027-0501</t>
  </si>
  <si>
    <t>下閉伊郡岩泉町岩泉字松橋4</t>
  </si>
  <si>
    <t>宮古</t>
  </si>
  <si>
    <t>0193-62-1812.63-6426</t>
  </si>
  <si>
    <t>0193-62-2544</t>
  </si>
  <si>
    <t>ﾐﾔｺｺｳﾄｳｶﾞｯｺｳ</t>
  </si>
  <si>
    <t>027-0052</t>
  </si>
  <si>
    <t>宮古工</t>
  </si>
  <si>
    <t>0193-67-2201</t>
  </si>
  <si>
    <t>0193-67-2215</t>
  </si>
  <si>
    <t>ﾐﾔｺｺｳｷﾞｮｳｺｳﾄｳｶﾞｯｺｳ</t>
  </si>
  <si>
    <t>027-0202</t>
  </si>
  <si>
    <t>略称</t>
  </si>
  <si>
    <t>種別</t>
  </si>
  <si>
    <t>区分</t>
  </si>
  <si>
    <t>フリガナ</t>
  </si>
  <si>
    <t>郵便番号</t>
  </si>
  <si>
    <t>住所</t>
  </si>
  <si>
    <t>2種</t>
  </si>
  <si>
    <t>高体連</t>
  </si>
  <si>
    <t>0028820</t>
  </si>
  <si>
    <t>久慈東</t>
  </si>
  <si>
    <t>久慈市門前36-10</t>
  </si>
  <si>
    <t>杜陵（定）</t>
  </si>
  <si>
    <t>紫波総合</t>
  </si>
  <si>
    <t>花北青雲</t>
  </si>
  <si>
    <t>北上翔南</t>
  </si>
  <si>
    <t>北上市相去町高前檀13</t>
  </si>
  <si>
    <t>奥州市胆沢区小山字笹森１</t>
  </si>
  <si>
    <t>奥州市水沢区字土器田１</t>
  </si>
  <si>
    <t>一関学院高等学校</t>
  </si>
  <si>
    <t>大東</t>
  </si>
  <si>
    <t>県立久慈高等学校</t>
  </si>
  <si>
    <t>県立大野高等学校</t>
  </si>
  <si>
    <t>県立久慈工業高等学校</t>
  </si>
  <si>
    <t>県立久慈東高等学校</t>
  </si>
  <si>
    <t>県立軽米高等学校</t>
  </si>
  <si>
    <t>県立福岡高等学校</t>
  </si>
  <si>
    <t>県立福岡工業高等学校</t>
  </si>
  <si>
    <t>県立沼宮内高等学校</t>
  </si>
  <si>
    <t>県立葛巻高等学校</t>
  </si>
  <si>
    <t>県立平舘高等学校</t>
  </si>
  <si>
    <t>県立雫石高等学校</t>
  </si>
  <si>
    <t>県立盛岡第一高等学校</t>
  </si>
  <si>
    <t>県立盛岡第三高等学校</t>
  </si>
  <si>
    <t>県立盛岡第四高等学校</t>
  </si>
  <si>
    <t>県立盛岡北高等学校</t>
  </si>
  <si>
    <t>県立盛岡南高等学校</t>
  </si>
  <si>
    <t>県立不来方高等学校</t>
  </si>
  <si>
    <t>県立盛岡農業高等学校</t>
  </si>
  <si>
    <t>県立盛岡商業高等学校</t>
  </si>
  <si>
    <t>県立杜陵高等学校（定時制）</t>
  </si>
  <si>
    <t>県立紫波総合高等学校</t>
  </si>
  <si>
    <t>県立花巻北高等学校</t>
  </si>
  <si>
    <t>県立花巻南高等学校</t>
  </si>
  <si>
    <t>県立花北青雲高等学校</t>
  </si>
  <si>
    <t>県立遠野高等学校</t>
  </si>
  <si>
    <t>県立遠野緑峰高等学校</t>
  </si>
  <si>
    <t>県立黒沢尻北高等学校</t>
  </si>
  <si>
    <t>県立北上翔南高等学校</t>
  </si>
  <si>
    <t>県立金ヶ崎高等学校</t>
  </si>
  <si>
    <t>県立水沢高等学校</t>
  </si>
  <si>
    <t>県立水沢農業高等学校</t>
  </si>
  <si>
    <t>県立水沢工業高等学校</t>
  </si>
  <si>
    <t>県立水沢商業高等学校</t>
  </si>
  <si>
    <t>県立前沢高等学校</t>
  </si>
  <si>
    <t>県立岩谷堂高等学校</t>
  </si>
  <si>
    <t>県立一関第一高等学校</t>
  </si>
  <si>
    <t>県立一関第二高等学校</t>
  </si>
  <si>
    <t>県立花泉高等学校</t>
  </si>
  <si>
    <t>県立千厩高等学校</t>
  </si>
  <si>
    <t>県立大東高等学校</t>
  </si>
  <si>
    <t>県立高田高等学校</t>
  </si>
  <si>
    <t>県立大船渡高等学校</t>
  </si>
  <si>
    <t>県立大槌高等学校</t>
  </si>
  <si>
    <t>県立山田高等学校</t>
  </si>
  <si>
    <t>県立岩泉高等学校</t>
  </si>
  <si>
    <t>県立宮古高等学校</t>
  </si>
  <si>
    <t>県立宮古工業高等学校</t>
  </si>
  <si>
    <t>登録番号</t>
  </si>
  <si>
    <t>所在地　〒</t>
  </si>
  <si>
    <t>所在地住所</t>
  </si>
  <si>
    <t>連絡先　TEL</t>
  </si>
  <si>
    <t>連絡先　FAX</t>
  </si>
  <si>
    <t>審判資格</t>
  </si>
  <si>
    <t>1級</t>
  </si>
  <si>
    <t>2級</t>
  </si>
  <si>
    <t>3級</t>
  </si>
  <si>
    <t>ユース3級</t>
  </si>
  <si>
    <t>4級</t>
  </si>
  <si>
    <t>ユース4級</t>
  </si>
  <si>
    <t>登録区分</t>
  </si>
  <si>
    <t>①リーグ登録</t>
  </si>
  <si>
    <t>②プレーオフ登録</t>
  </si>
  <si>
    <t>所在地住所</t>
  </si>
  <si>
    <t>形態</t>
  </si>
  <si>
    <t>合同チーム</t>
  </si>
  <si>
    <t>監　督　名</t>
  </si>
  <si>
    <t>審判資格</t>
  </si>
  <si>
    <t>1級</t>
  </si>
  <si>
    <t>2級</t>
  </si>
  <si>
    <t>3級</t>
  </si>
  <si>
    <t>ユース3級</t>
  </si>
  <si>
    <t>4級</t>
  </si>
  <si>
    <t>ユース４級</t>
  </si>
  <si>
    <t>主　将</t>
  </si>
  <si>
    <t>役職</t>
  </si>
  <si>
    <t>区分</t>
  </si>
  <si>
    <t>マネージャー</t>
  </si>
  <si>
    <t>ＦＰ</t>
  </si>
  <si>
    <t>シャツ</t>
  </si>
  <si>
    <t>ショーツ</t>
  </si>
  <si>
    <t>ストッキング</t>
  </si>
  <si>
    <t>役職名</t>
  </si>
  <si>
    <t>氏名</t>
  </si>
  <si>
    <t>ふりがな</t>
  </si>
  <si>
    <t>所属長</t>
  </si>
  <si>
    <t>資格</t>
  </si>
  <si>
    <t>審判員①（義務)</t>
  </si>
  <si>
    <t>帯同審判</t>
  </si>
  <si>
    <t>区分</t>
  </si>
  <si>
    <t>種類</t>
  </si>
  <si>
    <t>（役職）</t>
  </si>
  <si>
    <t>監　督</t>
  </si>
  <si>
    <t>審判員②（任意)</t>
  </si>
  <si>
    <t>部員データシートに入力されている、部員Noを入力する。</t>
  </si>
  <si>
    <t>選手－DATA（各様式に反映します）</t>
  </si>
  <si>
    <t>協会登録名称</t>
  </si>
  <si>
    <t>種別内区分</t>
  </si>
  <si>
    <t>その他</t>
  </si>
  <si>
    <t>本籍</t>
  </si>
  <si>
    <t>U-18サテライト（セカンドチーム）</t>
  </si>
  <si>
    <t>U-17（セカンドチーム）</t>
  </si>
  <si>
    <t>（氏名）</t>
  </si>
  <si>
    <t>ポジション</t>
  </si>
  <si>
    <t>GK</t>
  </si>
  <si>
    <t>DF</t>
  </si>
  <si>
    <t>MF</t>
  </si>
  <si>
    <t>FW</t>
  </si>
  <si>
    <t>大会レベル</t>
  </si>
  <si>
    <t>1次大会</t>
  </si>
  <si>
    <t>2次大会</t>
  </si>
  <si>
    <t>決勝大会</t>
  </si>
  <si>
    <t>ＣＨＡＮＧＥ　ＯＦ　ＰＬＡＹＥＲＳ</t>
  </si>
  <si>
    <t>選手交代カード</t>
  </si>
  <si>
    <t>ＶＳ</t>
  </si>
  <si>
    <t>対</t>
  </si>
  <si>
    <t>ＣＯＵＮＴＲＹ（ＴＥＡＭ）</t>
  </si>
  <si>
    <t>ＣＨＡＮＧＥ　ＮＵＭＢＥＲ</t>
  </si>
  <si>
    <t>チーム名</t>
  </si>
  <si>
    <t>交代順番</t>
  </si>
  <si>
    <t>FULL NAME 　氏名</t>
  </si>
  <si>
    <t>PLAYER No.</t>
  </si>
  <si>
    <t>GOES IN</t>
  </si>
  <si>
    <t>交代者</t>
  </si>
  <si>
    <t>GOES OUT</t>
  </si>
  <si>
    <t>退場者</t>
  </si>
  <si>
    <t>1st</t>
  </si>
  <si>
    <t>2nd</t>
  </si>
  <si>
    <t>HALF</t>
  </si>
  <si>
    <t>ＣＯＡＣＨ’Ｓ　ＳＩＧＮＡＴＵＲＥ</t>
  </si>
  <si>
    <t>前半</t>
  </si>
  <si>
    <t>後半</t>
  </si>
  <si>
    <t>監　督　署　名</t>
  </si>
  <si>
    <t>ＨＯＵＲ</t>
  </si>
  <si>
    <t>時　刻</t>
  </si>
  <si>
    <t>ＤＡＴＥ</t>
  </si>
  <si>
    <t>月　日</t>
  </si>
  <si>
    <t>ＨＯＵＲ</t>
  </si>
  <si>
    <t>ＣＨＡＮＧＥ　ＯＦ　ＰＬＡＹＥＲＳ</t>
  </si>
  <si>
    <t>GOES IN</t>
  </si>
  <si>
    <t>GOES OUT</t>
  </si>
  <si>
    <t>ＨＯＵＲ</t>
  </si>
  <si>
    <t>選手交代カード</t>
  </si>
  <si>
    <t>主審</t>
  </si>
  <si>
    <t>分</t>
  </si>
  <si>
    <t>人</t>
  </si>
  <si>
    <t>番号</t>
  </si>
  <si>
    <t>氏名</t>
  </si>
  <si>
    <t>理由</t>
  </si>
  <si>
    <t>ＰＫ</t>
  </si>
  <si>
    <t>＠</t>
  </si>
  <si>
    <t>部員No</t>
  </si>
  <si>
    <t>:</t>
  </si>
  <si>
    <t>（白色部分を入力→各様式に反映）</t>
  </si>
  <si>
    <t>year関数+1</t>
  </si>
  <si>
    <t>上に戻る</t>
  </si>
  <si>
    <t>year関数-1</t>
  </si>
  <si>
    <t>高総体</t>
  </si>
  <si>
    <t>内容</t>
  </si>
  <si>
    <t>協会登録名称</t>
  </si>
  <si>
    <t>住所</t>
  </si>
  <si>
    <t>種別内区分</t>
  </si>
  <si>
    <t>成績</t>
  </si>
  <si>
    <t>3部</t>
  </si>
  <si>
    <t>未登録</t>
  </si>
  <si>
    <t>途中辞退</t>
  </si>
  <si>
    <t>出場停止</t>
  </si>
  <si>
    <t>高専連盟</t>
  </si>
  <si>
    <t>TEL：</t>
  </si>
  <si>
    <t>FAX：</t>
  </si>
  <si>
    <t>○希望する</t>
  </si>
  <si>
    <t>×希望しない</t>
  </si>
  <si>
    <t>〒</t>
  </si>
  <si>
    <t>ASPA事務局　様</t>
  </si>
  <si>
    <t>（安比民宿　白樺荘)</t>
  </si>
  <si>
    <t>宿泊申込書【ASPA専用】</t>
  </si>
  <si>
    <t>標記大会へ参加するにあたり、下記のとおり宿泊を希望いたします。</t>
  </si>
  <si>
    <t>チーム名称</t>
  </si>
  <si>
    <t>担当者名</t>
  </si>
  <si>
    <t>安比民宿　白樺荘</t>
  </si>
  <si>
    <t>送信先</t>
  </si>
  <si>
    <t>TEL</t>
  </si>
  <si>
    <t>FAX</t>
  </si>
  <si>
    <r>
      <t>0195</t>
    </r>
    <r>
      <rPr>
        <sz val="20"/>
        <rFont val="ＭＳ Ｐゴシック"/>
        <family val="3"/>
      </rPr>
      <t>－</t>
    </r>
    <r>
      <rPr>
        <sz val="20"/>
        <rFont val="Century Gothic"/>
        <family val="2"/>
      </rPr>
      <t>72</t>
    </r>
    <r>
      <rPr>
        <sz val="20"/>
        <rFont val="ＭＳ Ｐゴシック"/>
        <family val="3"/>
      </rPr>
      <t>－</t>
    </r>
    <r>
      <rPr>
        <sz val="20"/>
        <rFont val="Century Gothic"/>
        <family val="2"/>
      </rPr>
      <t>5822</t>
    </r>
  </si>
  <si>
    <t>申込日：</t>
  </si>
  <si>
    <t>(</t>
  </si>
  <si>
    <t>)</t>
  </si>
  <si>
    <t>担当者携帯番号</t>
  </si>
  <si>
    <t>チーム所在地</t>
  </si>
  <si>
    <t>チーム連絡先</t>
  </si>
  <si>
    <t>前泊（大会前日）</t>
  </si>
  <si>
    <t>大会1日目</t>
  </si>
  <si>
    <t>大会3日目</t>
  </si>
  <si>
    <t>弁当数</t>
  </si>
  <si>
    <t>生徒（男）</t>
  </si>
  <si>
    <t>生徒（女）</t>
  </si>
  <si>
    <t>大人（男）</t>
  </si>
  <si>
    <t>個</t>
  </si>
  <si>
    <t>大人（女）</t>
  </si>
  <si>
    <t>合計数</t>
  </si>
  <si>
    <t>大会2日目</t>
  </si>
  <si>
    <t>配宿希望内訳</t>
  </si>
  <si>
    <t>ASPA事務局:</t>
  </si>
  <si>
    <t>様式１</t>
  </si>
  <si>
    <t>ユニフォーム</t>
  </si>
  <si>
    <t>出場チーム名</t>
  </si>
  <si>
    <t>種別</t>
  </si>
  <si>
    <t>区分</t>
  </si>
  <si>
    <t>出場形態</t>
  </si>
  <si>
    <t>単独</t>
  </si>
  <si>
    <t>合同</t>
  </si>
  <si>
    <t>複数</t>
  </si>
  <si>
    <t>手順①</t>
  </si>
  <si>
    <t>選手DATA入力内容を確認</t>
  </si>
  <si>
    <t>書類作成</t>
  </si>
  <si>
    <t>手順②</t>
  </si>
  <si>
    <t>手順③</t>
  </si>
  <si>
    <t>選手等エントリー申請書</t>
  </si>
  <si>
    <t>クリックでシートへ移動→</t>
  </si>
  <si>
    <t>種別</t>
  </si>
  <si>
    <t>U-15</t>
  </si>
  <si>
    <t>U-12</t>
  </si>
  <si>
    <t>ユニフォーム</t>
  </si>
  <si>
    <t>出場チーム</t>
  </si>
  <si>
    <t>出場チーム名称</t>
  </si>
  <si>
    <t>複数チームの種類</t>
  </si>
  <si>
    <t>3rd</t>
  </si>
  <si>
    <t>※「複数」の場合の種類</t>
  </si>
  <si>
    <t>監督名</t>
  </si>
  <si>
    <t>引率責任者名</t>
  </si>
  <si>
    <t>携帯TEL</t>
  </si>
  <si>
    <t>連絡先E-mail</t>
  </si>
  <si>
    <t>サッカー競技</t>
  </si>
  <si>
    <t>大会実行委員長　様</t>
  </si>
  <si>
    <t>名</t>
  </si>
  <si>
    <t>所属長名</t>
  </si>
  <si>
    <t>コーチ</t>
  </si>
  <si>
    <t>キャプテン（主将）</t>
  </si>
  <si>
    <t>マネージャー（主務）</t>
  </si>
  <si>
    <t>届出内容</t>
  </si>
  <si>
    <t>連絡先　e-mail</t>
  </si>
  <si>
    <t>ふりがな</t>
  </si>
  <si>
    <t>チーム</t>
  </si>
  <si>
    <t>スタッフ</t>
  </si>
  <si>
    <t>（手順にそって必要書類を作成）</t>
  </si>
  <si>
    <t>岩手県大会</t>
  </si>
  <si>
    <t>ユニフォーム</t>
  </si>
  <si>
    <t>スタッフ</t>
  </si>
  <si>
    <t>チーム連絡先</t>
  </si>
  <si>
    <t>変更ある項目をクリックして☑を入れてください。</t>
  </si>
  <si>
    <t>項目</t>
  </si>
  <si>
    <t>旧事項</t>
  </si>
  <si>
    <t>新事項</t>
  </si>
  <si>
    <t>カテゴリー</t>
  </si>
  <si>
    <t>届出回数</t>
  </si>
  <si>
    <t>シャツ</t>
  </si>
  <si>
    <t>ショーツ</t>
  </si>
  <si>
    <t>ストッキング</t>
  </si>
  <si>
    <t>〔　チーム情報変更届　〕</t>
  </si>
  <si>
    <t>申請日：</t>
  </si>
  <si>
    <t>記載責任者名：</t>
  </si>
  <si>
    <t>ページ上へ戻る</t>
  </si>
  <si>
    <t>配宿連絡先</t>
  </si>
  <si>
    <t>〔選手追加・移籍・抹消届〕</t>
  </si>
  <si>
    <r>
      <rPr>
        <sz val="14"/>
        <rFont val="HG正楷書体-PRO"/>
        <family val="4"/>
      </rPr>
      <t>〒</t>
    </r>
  </si>
  <si>
    <t xml:space="preserve">   </t>
  </si>
  <si>
    <t>チーム歴　U-15</t>
  </si>
  <si>
    <t>チーム歴　U-12</t>
  </si>
  <si>
    <t>上へ戻る</t>
  </si>
  <si>
    <t>情報変更届／追加・移籍・末梢届</t>
  </si>
  <si>
    <t>各大会の参加申請</t>
  </si>
  <si>
    <t>選手等の参加申込</t>
  </si>
  <si>
    <t>ｉ.LEAGUE　用</t>
  </si>
  <si>
    <t>試合当日に使用</t>
  </si>
  <si>
    <t>試合主管時</t>
  </si>
  <si>
    <t>様式２</t>
  </si>
  <si>
    <t>様式３</t>
  </si>
  <si>
    <t>様式４</t>
  </si>
  <si>
    <t>様式５</t>
  </si>
  <si>
    <t>様式６</t>
  </si>
  <si>
    <t>様式７</t>
  </si>
  <si>
    <t>様式８</t>
  </si>
  <si>
    <t>ＡＳＰＡ宿泊申込書（FAX送信表）</t>
  </si>
  <si>
    <t>ASPA開催時</t>
  </si>
  <si>
    <r>
      <t>0195</t>
    </r>
    <r>
      <rPr>
        <sz val="20"/>
        <rFont val="ＭＳ Ｐゴシック"/>
        <family val="3"/>
      </rPr>
      <t>－</t>
    </r>
    <r>
      <rPr>
        <sz val="20"/>
        <rFont val="Century Gothic"/>
        <family val="2"/>
      </rPr>
      <t>72</t>
    </r>
    <r>
      <rPr>
        <sz val="20"/>
        <rFont val="ＭＳ Ｐゴシック"/>
        <family val="3"/>
      </rPr>
      <t>－</t>
    </r>
    <r>
      <rPr>
        <sz val="20"/>
        <rFont val="Century Gothic"/>
        <family val="2"/>
      </rPr>
      <t>5262</t>
    </r>
  </si>
  <si>
    <t>（氏名）</t>
  </si>
  <si>
    <t>（役職）</t>
  </si>
  <si>
    <t>（氏　名）</t>
  </si>
  <si>
    <t>所属長</t>
  </si>
  <si>
    <t>公印</t>
  </si>
  <si>
    <t>（チーム内役職）</t>
  </si>
  <si>
    <t>本書をもって、標記大会へ参加を申請いたします。</t>
  </si>
  <si>
    <t>チームエントリー申請書</t>
  </si>
  <si>
    <t>（不参加・退会届）</t>
  </si>
  <si>
    <t>←〔該当する方へチェックを入れてください。〕→</t>
  </si>
  <si>
    <t>標記大会を不参加（退会）とします。</t>
  </si>
  <si>
    <t>上記のとおり変更を申請します。</t>
  </si>
  <si>
    <t>審判員③（任意)</t>
  </si>
  <si>
    <t>審判員④（任意)</t>
  </si>
  <si>
    <t>ふりがな</t>
  </si>
  <si>
    <t>(協会登録団体名)</t>
  </si>
  <si>
    <t>登録人数</t>
  </si>
  <si>
    <t>上記のとおり申請します。</t>
  </si>
  <si>
    <t>届出人数</t>
  </si>
  <si>
    <t>〔選手等エントリー申請書〕</t>
  </si>
  <si>
    <t>DIVISION：Ⅰ</t>
  </si>
  <si>
    <t>DIVISION：Ⅱ</t>
  </si>
  <si>
    <t>DIVISION：Ⅲ</t>
  </si>
  <si>
    <t>届出回数</t>
  </si>
  <si>
    <t>ＴＥＬ</t>
  </si>
  <si>
    <t>ＦＡＸ</t>
  </si>
  <si>
    <t>0028796</t>
  </si>
  <si>
    <t>0029001</t>
  </si>
  <si>
    <t>0029001</t>
  </si>
  <si>
    <t>0399180</t>
  </si>
  <si>
    <t>0194-53-4489</t>
  </si>
  <si>
    <t>0194-61-3089</t>
  </si>
  <si>
    <t>028-0021</t>
  </si>
  <si>
    <t>0062299</t>
  </si>
  <si>
    <t>0062198</t>
  </si>
  <si>
    <t>028-6101</t>
  </si>
  <si>
    <t>0029056</t>
  </si>
  <si>
    <t>0029056</t>
  </si>
  <si>
    <t>0062367</t>
  </si>
  <si>
    <t>0062367</t>
  </si>
  <si>
    <t>0062334</t>
  </si>
  <si>
    <t>0062323</t>
  </si>
  <si>
    <t>0195-74-2609</t>
  </si>
  <si>
    <t>0028932</t>
  </si>
  <si>
    <t>0028909</t>
  </si>
  <si>
    <t>0028909</t>
  </si>
  <si>
    <t>0162155</t>
  </si>
  <si>
    <t>0162155</t>
  </si>
  <si>
    <t>0062244</t>
  </si>
  <si>
    <t>0062244</t>
  </si>
  <si>
    <t>0028875</t>
  </si>
  <si>
    <t>0028875</t>
  </si>
  <si>
    <t>0062109</t>
  </si>
  <si>
    <t>0062109</t>
  </si>
  <si>
    <t>0062211</t>
  </si>
  <si>
    <t>0062211</t>
  </si>
  <si>
    <t>0162133</t>
  </si>
  <si>
    <t>0162133</t>
  </si>
  <si>
    <t>0062378</t>
  </si>
  <si>
    <t>0062378</t>
  </si>
  <si>
    <t>盛岡市本宮2-35-1</t>
  </si>
  <si>
    <t>0029348</t>
  </si>
  <si>
    <t>0028819</t>
  </si>
  <si>
    <t>0231646</t>
  </si>
  <si>
    <t>0062187</t>
  </si>
  <si>
    <t>0062187</t>
  </si>
  <si>
    <t>0162100</t>
  </si>
  <si>
    <t>020-0122</t>
  </si>
  <si>
    <t>0363507</t>
  </si>
  <si>
    <t>0062288</t>
  </si>
  <si>
    <t>0062200</t>
  </si>
  <si>
    <t>0062200</t>
  </si>
  <si>
    <t>0062132</t>
  </si>
  <si>
    <t>0062132</t>
  </si>
  <si>
    <t>0028785</t>
  </si>
  <si>
    <t>ﾊﾅｷｾｲｳﾝｺｳﾄｳｶﾞｯｺｳ</t>
  </si>
  <si>
    <t>0028831</t>
  </si>
  <si>
    <t>0028831</t>
  </si>
  <si>
    <t>0029304</t>
  </si>
  <si>
    <t>0029067</t>
  </si>
  <si>
    <t>0062143</t>
  </si>
  <si>
    <t>0028987</t>
  </si>
  <si>
    <t>専修大学北上高等学校</t>
  </si>
  <si>
    <t>0397054</t>
  </si>
  <si>
    <t>0028954</t>
  </si>
  <si>
    <t>0062277</t>
  </si>
  <si>
    <t>0162111</t>
  </si>
  <si>
    <t>0062266</t>
  </si>
  <si>
    <t>0162122</t>
  </si>
  <si>
    <t>0029078</t>
  </si>
  <si>
    <t>0029078</t>
  </si>
  <si>
    <t>0062110</t>
  </si>
  <si>
    <t>0029023</t>
  </si>
  <si>
    <t>0029023</t>
  </si>
  <si>
    <t>0029045</t>
  </si>
  <si>
    <t>0029045</t>
  </si>
  <si>
    <t>0029089</t>
  </si>
  <si>
    <t>0029089</t>
  </si>
  <si>
    <t>0028910</t>
  </si>
  <si>
    <t>0062176</t>
  </si>
  <si>
    <t>0028976</t>
  </si>
  <si>
    <t>0434034</t>
  </si>
  <si>
    <t>0191-75-3116</t>
  </si>
  <si>
    <t>0191-75-3117</t>
  </si>
  <si>
    <t>0061748</t>
  </si>
  <si>
    <t>0062255</t>
  </si>
  <si>
    <t>0062255</t>
  </si>
  <si>
    <t>0062121</t>
  </si>
  <si>
    <t>ｵｵﾌﾅﾄﾋｶﾞｼｺｳﾄｳｶﾞｯｺｳ</t>
  </si>
  <si>
    <t>0062154</t>
  </si>
  <si>
    <t>釜石</t>
  </si>
  <si>
    <t>0028998</t>
  </si>
  <si>
    <t>0193-42-4966</t>
  </si>
  <si>
    <t>0062312</t>
  </si>
  <si>
    <t>0062312</t>
  </si>
  <si>
    <t>0062233</t>
  </si>
  <si>
    <t>0062345</t>
  </si>
  <si>
    <t>0028864</t>
  </si>
  <si>
    <t>0062356</t>
  </si>
  <si>
    <t>0062356</t>
  </si>
  <si>
    <t>0028763</t>
  </si>
  <si>
    <t>023-0822</t>
  </si>
  <si>
    <t>0197-71-2122</t>
  </si>
  <si>
    <t>0197-71-2160</t>
  </si>
  <si>
    <t>024-0051</t>
  </si>
  <si>
    <t>0028954</t>
  </si>
  <si>
    <t>0028943</t>
  </si>
  <si>
    <t>*</t>
  </si>
  <si>
    <t>修正用</t>
  </si>
  <si>
    <t>チーム情報データシート</t>
  </si>
  <si>
    <t>ページトップへ</t>
  </si>
  <si>
    <t>*協会登録番号</t>
  </si>
  <si>
    <t>*氏　　名</t>
  </si>
  <si>
    <t>*身長</t>
  </si>
  <si>
    <t>*体重</t>
  </si>
  <si>
    <r>
      <t>i</t>
    </r>
    <r>
      <rPr>
        <b/>
        <sz val="22"/>
        <color indexed="53"/>
        <rFont val="Franklin Gothic Medium"/>
        <family val="2"/>
      </rPr>
      <t>wate Football Association U-18</t>
    </r>
  </si>
  <si>
    <t>事前準備（チーム情報入力）</t>
  </si>
  <si>
    <t>作成/印刷する様式を選択（名称をクリック）</t>
  </si>
  <si>
    <t>記入責任者：</t>
  </si>
  <si>
    <t>作成する大会名を選択　（プルダウンリストから選択）</t>
  </si>
  <si>
    <t>ゴールキーパー：ＧＫ</t>
  </si>
  <si>
    <t>フィールドプレーヤー：ＦＰ</t>
  </si>
  <si>
    <t>登録番号</t>
  </si>
  <si>
    <t>チーム情報</t>
  </si>
  <si>
    <t>（役職）</t>
  </si>
  <si>
    <t>（氏名）</t>
  </si>
  <si>
    <t>大会時連絡先携帯（番号／使用者名）</t>
  </si>
  <si>
    <t>登録チーム所属歴</t>
  </si>
  <si>
    <t>日本サッカー協会　　選手登録番号</t>
  </si>
  <si>
    <t>登録チーム所属歴</t>
  </si>
  <si>
    <t>Pos.</t>
  </si>
  <si>
    <t>日本サッカー協会　　　選手登録番号</t>
  </si>
  <si>
    <t>ふりがな</t>
  </si>
  <si>
    <t>U-15</t>
  </si>
  <si>
    <t>U-12</t>
  </si>
  <si>
    <t>○移籍元チーム名</t>
  </si>
  <si>
    <t>○抹消　チーム名</t>
  </si>
  <si>
    <t>IWATE FOOTBALL ASSOCIATION U-18</t>
  </si>
  <si>
    <t>iリーグ</t>
  </si>
  <si>
    <t>シーズン</t>
  </si>
  <si>
    <t>協会登録名称：</t>
  </si>
  <si>
    <t>■移籍追加</t>
  </si>
  <si>
    <t>□新規追加</t>
  </si>
  <si>
    <t>●登録移籍</t>
  </si>
  <si>
    <t>▼降格移籍</t>
  </si>
  <si>
    <t>△昇格移籍</t>
  </si>
  <si>
    <t>×抹消</t>
  </si>
  <si>
    <t>(8)</t>
  </si>
  <si>
    <r>
      <rPr>
        <sz val="11"/>
        <color indexed="18"/>
        <rFont val="ＭＳ Ｐゴシック"/>
        <family val="3"/>
      </rPr>
      <t>【</t>
    </r>
    <r>
      <rPr>
        <sz val="11"/>
        <color indexed="18"/>
        <rFont val="Century Gothic"/>
        <family val="2"/>
      </rPr>
      <t>i.LEAGUE</t>
    </r>
    <r>
      <rPr>
        <sz val="11"/>
        <color indexed="18"/>
        <rFont val="ＭＳ Ｐゴシック"/>
        <family val="3"/>
      </rPr>
      <t>　</t>
    </r>
    <r>
      <rPr>
        <sz val="11"/>
        <color indexed="18"/>
        <rFont val="Century Gothic"/>
        <family val="2"/>
      </rPr>
      <t>U-18</t>
    </r>
    <r>
      <rPr>
        <sz val="11"/>
        <color indexed="18"/>
        <rFont val="ＭＳ Ｐゴシック"/>
        <family val="3"/>
      </rPr>
      <t>】</t>
    </r>
  </si>
  <si>
    <t>＠</t>
  </si>
  <si>
    <t>1st</t>
  </si>
  <si>
    <t>2nd</t>
  </si>
  <si>
    <r>
      <rPr>
        <sz val="14"/>
        <rFont val="HGP教科書体"/>
        <family val="1"/>
      </rPr>
      <t>＠</t>
    </r>
  </si>
  <si>
    <t>U-18（ファーストチーム）</t>
  </si>
  <si>
    <t>ページトップへ</t>
  </si>
  <si>
    <t>身長
（ｃｍ）</t>
  </si>
  <si>
    <t>高総体</t>
  </si>
  <si>
    <t>選手権</t>
  </si>
  <si>
    <t>リーグシーズン</t>
  </si>
  <si>
    <t>リーグ年度</t>
  </si>
  <si>
    <t>平成年度</t>
  </si>
  <si>
    <t>トップシートへ戻る</t>
  </si>
  <si>
    <t>4th</t>
  </si>
  <si>
    <t>登録予定
U-18</t>
  </si>
  <si>
    <t>登録予定
U-17</t>
  </si>
  <si>
    <t>登録予定
U-16</t>
  </si>
  <si>
    <r>
      <t>表示略称　　　　</t>
    </r>
    <r>
      <rPr>
        <sz val="10"/>
        <rFont val="HGP教科書体"/>
        <family val="1"/>
      </rPr>
      <t>　　（５字以内）</t>
    </r>
  </si>
  <si>
    <t>県立釜石商工高等学校</t>
  </si>
  <si>
    <t>釜石商工</t>
  </si>
  <si>
    <t>水沢UFC</t>
  </si>
  <si>
    <t>021-8511</t>
  </si>
  <si>
    <t>一関市萩荘字高梨</t>
  </si>
  <si>
    <t>0192-26-0792</t>
  </si>
  <si>
    <t>ｶﾏｲｼｺｳﾄｳｶﾞｯｺｳ</t>
  </si>
  <si>
    <t>ｲﾁﾉｾｷｺｳｷﾞｮｳｺｳﾄｳｾﾝﾓﾝｶﾞｯｺｳ</t>
  </si>
  <si>
    <t>ｷﾀｶﾐｼｮｳﾅﾝｺｳﾄｳｶﾞｯｺｳ</t>
  </si>
  <si>
    <t>ﾀﾞｲﾄｳｺｳﾄｳｶﾞｯｺｳ</t>
  </si>
  <si>
    <t>ｸｼﾞﾋｶﾞｼｺｳﾄｳｶﾞｯｺｳ</t>
  </si>
  <si>
    <t>１種</t>
  </si>
  <si>
    <t>２種</t>
  </si>
  <si>
    <t>女子</t>
  </si>
  <si>
    <t>高体連</t>
  </si>
  <si>
    <t>高専連盟</t>
  </si>
  <si>
    <t>その他</t>
  </si>
  <si>
    <t>クラブユース連盟</t>
  </si>
  <si>
    <t>0192-26-4441</t>
  </si>
  <si>
    <t>大船渡市猪川町字長洞7-1</t>
  </si>
  <si>
    <t>大船渡市立根町字冷清水1-1</t>
  </si>
  <si>
    <t>0505066</t>
  </si>
  <si>
    <t>020-0878</t>
  </si>
  <si>
    <t>019-651-6655</t>
  </si>
  <si>
    <t>019-651-6633</t>
  </si>
  <si>
    <t>宮古市宮町2-1-1</t>
  </si>
  <si>
    <t>上閉伊郡大槌町大槌15-71-1</t>
  </si>
  <si>
    <t>釜石市大平町3-2-1</t>
  </si>
  <si>
    <t>下閉伊郡山田町織笠8-6-2</t>
  </si>
  <si>
    <t>一関市花泉町花泉字林の沢17-9</t>
  </si>
  <si>
    <t>一関市八幡町5-24</t>
  </si>
  <si>
    <t>奥州市江刺区館山4-47</t>
  </si>
  <si>
    <t>奥州市水沢区佐倉河字道下100-1</t>
  </si>
  <si>
    <t>花巻市石鳥谷町北寺林11-1825-1</t>
  </si>
  <si>
    <t>紫波郡矢巾町大字南矢幅9-1-1</t>
  </si>
  <si>
    <t>九戸郡野田村大字野田26-62-17</t>
  </si>
  <si>
    <t>九戸郡洋野町大野58-12-55</t>
  </si>
  <si>
    <t>滝沢市砂込1463</t>
  </si>
  <si>
    <t>一関市大東町摺沢字堀河ノ沢34-4</t>
  </si>
  <si>
    <t>029-0523</t>
  </si>
  <si>
    <t>0029281</t>
  </si>
  <si>
    <t>県立宮古商業高等学校</t>
  </si>
  <si>
    <t>宮古商</t>
  </si>
  <si>
    <t>女子</t>
  </si>
  <si>
    <t>0193-62-6856</t>
  </si>
  <si>
    <t>ﾐﾔｺｼｮｳｷﾞｮｳｺｳﾄｳｶﾞｯｺｳ</t>
  </si>
  <si>
    <t>岩手女子高等学校</t>
  </si>
  <si>
    <t>0334369</t>
  </si>
  <si>
    <t>019-623-6467</t>
  </si>
  <si>
    <t>019-652-3327</t>
  </si>
  <si>
    <t>020-0025</t>
  </si>
  <si>
    <t>岩手女子</t>
  </si>
  <si>
    <t>ｲﾜﾃｼﾞｮｼｺｳﾄｳｶﾞｯｺｳ</t>
  </si>
  <si>
    <t>027-0024</t>
  </si>
  <si>
    <t>宮古市磯鶏3-5-1</t>
  </si>
  <si>
    <t>盛岡市大沢川原1-5-34</t>
  </si>
  <si>
    <t>　　　年　　月　　日</t>
  </si>
  <si>
    <t>盛岡誠桜高等学校</t>
  </si>
  <si>
    <t>誠桜</t>
  </si>
  <si>
    <t>2種</t>
  </si>
  <si>
    <t>ﾓﾘｵｶｾｲｵｳｺｳﾄｳｶﾞｯｺｳ</t>
  </si>
  <si>
    <t>0519533</t>
  </si>
  <si>
    <t>宮古市赤前第1地割81番地</t>
  </si>
  <si>
    <t>県立一関工業高等学校</t>
  </si>
  <si>
    <t>一関工</t>
  </si>
  <si>
    <t>ｲﾁﾉｾｷｺｳｷﾞｮｳｺｳﾄｳｶﾞｯｺｳ</t>
  </si>
  <si>
    <t>021-0902</t>
  </si>
  <si>
    <t>一関市萩荘字釜ヶ淵50</t>
  </si>
  <si>
    <t>0489607</t>
  </si>
  <si>
    <t>0191-24-2331</t>
  </si>
  <si>
    <t>0191-24-4540</t>
  </si>
  <si>
    <t>0519533</t>
  </si>
  <si>
    <t>0192-55-3153</t>
  </si>
  <si>
    <t>0192-55-6758</t>
  </si>
  <si>
    <t>029-2205</t>
  </si>
  <si>
    <t>陸前高田市高田町字長砂78-12</t>
  </si>
  <si>
    <t>0195-66-2735</t>
  </si>
  <si>
    <t>019-661-3634</t>
  </si>
  <si>
    <t>019-663-0819</t>
  </si>
  <si>
    <t>盛岡市高松1丁目21番14号</t>
  </si>
  <si>
    <t>0198-45-3746</t>
  </si>
  <si>
    <t>019-687-2312</t>
  </si>
  <si>
    <t>019-687-2280</t>
  </si>
  <si>
    <t>020-0632</t>
  </si>
  <si>
    <t>0194-22-2741</t>
  </si>
  <si>
    <t>0193-81-2055</t>
  </si>
  <si>
    <t>0193-62-6857</t>
  </si>
  <si>
    <t>0195-23-3385</t>
  </si>
  <si>
    <t>0195-23-3386</t>
  </si>
  <si>
    <t>0198-24-4129</t>
  </si>
  <si>
    <t>0197-22-2564</t>
  </si>
  <si>
    <t>0197-24-5156</t>
  </si>
  <si>
    <t>020-0173</t>
  </si>
  <si>
    <t>Ver.1</t>
  </si>
  <si>
    <t>一関市千厩町千厩字石堂45-2</t>
  </si>
  <si>
    <t>(財)日本サッカー協会
登録団体名</t>
  </si>
  <si>
    <t>高体連</t>
  </si>
  <si>
    <t>高専連</t>
  </si>
  <si>
    <r>
      <t>部員</t>
    </r>
    <r>
      <rPr>
        <b/>
        <sz val="11"/>
        <rFont val="Bodoni MT Black"/>
        <family val="2"/>
      </rPr>
      <t xml:space="preserve">NO
</t>
    </r>
    <r>
      <rPr>
        <b/>
        <sz val="11"/>
        <rFont val="MS UI Gothic"/>
        <family val="3"/>
      </rPr>
      <t>（年・組・番号）</t>
    </r>
  </si>
  <si>
    <t>0191-24-2146</t>
  </si>
  <si>
    <t>0191-24-4700</t>
  </si>
  <si>
    <t>公益社団法人 岩手県サッカー協会長　殿</t>
  </si>
  <si>
    <t>公益社団法人 岩手県サッカー協会長　殿</t>
  </si>
  <si>
    <t>九戸郡軽米町軽米9-34-1</t>
  </si>
  <si>
    <t>二戸市石切所字火行塚2-1</t>
  </si>
  <si>
    <t>岩手郡岩手町大字五日市10-4</t>
  </si>
  <si>
    <t>岩手郡葛巻町葛巻5-178-1</t>
  </si>
  <si>
    <t>奥州市水沢区東中通り1丁目1番地13号　ＮＰＯ法人シチズンスポ-ツ奥州クラブハウス内</t>
  </si>
  <si>
    <t>盛岡市肴町4-20 永卯ﾋﾞﾙ2F ｸﾞﾙ-ｼﾞｬ盛岡ｸﾗﾌﾞｵﾌｨｽ</t>
  </si>
  <si>
    <t>トップペ-ジへ戻る</t>
  </si>
  <si>
    <t>ﾁ-ﾑ登録番号</t>
  </si>
  <si>
    <t>ﾁ-ﾑ名</t>
  </si>
  <si>
    <t>水沢ﾕﾅｲﾃｯﾄﾞFCﾕ-ｽ</t>
  </si>
  <si>
    <t>ｸﾞﾙ-ｼﾞｬ盛岡ﾕ-ｽ</t>
  </si>
  <si>
    <t>ｸﾞﾙ-ｼﾞｬ</t>
  </si>
  <si>
    <t>クラブユ-ス連盟</t>
  </si>
  <si>
    <t>ﾐｽﾞｻﾜﾌｯﾄﾎﾞ-ﾙｸﾗﾌﾞﾕ-ｽ</t>
  </si>
  <si>
    <t>ｸﾞﾙ-ｼﾞｬﾓﾘｵｶﾕ-ｽ</t>
  </si>
  <si>
    <t>八幡平市平舘25-6</t>
  </si>
  <si>
    <t>盛岡市上田3-2-1</t>
  </si>
  <si>
    <t>盛岡市高松4-17-16</t>
  </si>
  <si>
    <t>盛岡市津志田26-17-1</t>
  </si>
  <si>
    <t>滝沢市牧野林298-1</t>
  </si>
  <si>
    <t>盛岡市西見前20-113-1</t>
  </si>
  <si>
    <t>ﾀｶﾀｺｳﾄｳｶﾞｯｺｳ</t>
  </si>
  <si>
    <t>岩手郡雫石町柿木36-1</t>
  </si>
  <si>
    <t>盛岡市みたけ4-26-1</t>
  </si>
  <si>
    <t>遠野市松崎町白岩21-14-1</t>
  </si>
  <si>
    <t>胆沢郡金ケ崎町西根荒巻43-1</t>
  </si>
  <si>
    <t>久慈市畑田26-96</t>
  </si>
  <si>
    <t>盛岡市長田町7-60</t>
  </si>
  <si>
    <t>盛岡市前九年3-8-20</t>
  </si>
  <si>
    <t>盛岡市厨川5-4-1</t>
  </si>
  <si>
    <t>花巻市中北万丁目288-1</t>
  </si>
  <si>
    <t>花巻市松園町55-1</t>
  </si>
  <si>
    <t>遠野市六日町3-17</t>
  </si>
  <si>
    <t>北上市常盤台1-1-69</t>
  </si>
  <si>
    <t>北上市新穀町2-4-64</t>
  </si>
  <si>
    <t>奥州市水沢区竜ヶ馬場5-1</t>
  </si>
  <si>
    <t>奥州市水沢区字森下20-1</t>
  </si>
  <si>
    <t>奥州市前沢区字狐石36-1</t>
  </si>
  <si>
    <t>一関市磐井町9-1</t>
  </si>
  <si>
    <t>一関市赤荻字野中23-1</t>
  </si>
  <si>
    <t>釜石市甲子町10-614-1</t>
  </si>
  <si>
    <t>チーム・エントリー申請書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</si>
</sst>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quot;｣&quot;_);[Red]\(#,##0&quot;｣&quot;\)"/>
    <numFmt numFmtId="179" formatCode="[$-411]ggge&quot;年&quot;m&quot;月&quot;d&quot;日&quot;;@"/>
    <numFmt numFmtId="180" formatCode="yyyy&quot;年&quot;m&quot;月&quot;d&quot;日&quot;;@"/>
    <numFmt numFmtId="181" formatCode="[$-411]e"/>
    <numFmt numFmtId="182" formatCode="[$-F800]dddd\,\ mmmm\ dd\,\ yyyy"/>
    <numFmt numFmtId="183" formatCode="h:mm;@"/>
    <numFmt numFmtId="184" formatCode="[$-411]ggge&quot;年&quot;"/>
    <numFmt numFmtId="185" formatCode="[$-411]ge\.m\.d;@"/>
    <numFmt numFmtId="186" formatCode="[$-411]yy&quot;年&quot;m&quot;月&quot;d&quot;日&quot;dddd"/>
    <numFmt numFmtId="187" formatCode="[$-411]yyyy&quot;年&quot;m&quot;月&quot;d&quot;日&quot;dddd"/>
    <numFmt numFmtId="188" formatCode="[$-411]yyyy&quot;年&quot;m&quot;月&quot;d&quot;日&quot;\ dddd"/>
    <numFmt numFmtId="189" formatCode="yyyy&quot;年&quot;m&quot;月&quot;d&quot;日&quot;\(aaa\)"/>
  </numFmts>
  <fonts count="322">
    <font>
      <sz val="11"/>
      <name val="ＭＳ Ｐゴシック"/>
      <family val="3"/>
    </font>
    <font>
      <sz val="11"/>
      <color indexed="8"/>
      <name val="ＭＳ Ｐゴシック"/>
      <family val="3"/>
    </font>
    <font>
      <sz val="11"/>
      <name val="ＭＳ 明朝"/>
      <family val="1"/>
    </font>
    <font>
      <sz val="9"/>
      <name val="ＭＳ 明朝"/>
      <family val="1"/>
    </font>
    <font>
      <b/>
      <sz val="11"/>
      <name val="MS UI Gothic"/>
      <family val="3"/>
    </font>
    <font>
      <sz val="11"/>
      <name val="明朝"/>
      <family val="1"/>
    </font>
    <font>
      <sz val="8"/>
      <name val="Arial"/>
      <family val="2"/>
    </font>
    <font>
      <b/>
      <sz val="12"/>
      <name val="Arial"/>
      <family val="2"/>
    </font>
    <font>
      <sz val="10"/>
      <name val="Arial"/>
      <family val="2"/>
    </font>
    <font>
      <u val="single"/>
      <sz val="11"/>
      <color indexed="12"/>
      <name val="ＭＳ Ｐゴシック"/>
      <family val="3"/>
    </font>
    <font>
      <b/>
      <i/>
      <sz val="11"/>
      <name val="ＭＳ Ｐゴシック"/>
      <family val="3"/>
    </font>
    <font>
      <sz val="11"/>
      <name val="ＭＳ Ｐ明朝"/>
      <family val="1"/>
    </font>
    <font>
      <sz val="9"/>
      <name val="ＭＳ Ｐ明朝"/>
      <family val="1"/>
    </font>
    <font>
      <sz val="14"/>
      <name val="ＭＳ 明朝"/>
      <family val="1"/>
    </font>
    <font>
      <sz val="12"/>
      <name val="ＭＳ 明朝"/>
      <family val="1"/>
    </font>
    <font>
      <sz val="14"/>
      <name val="ＭＳ Ｐ明朝"/>
      <family val="1"/>
    </font>
    <font>
      <sz val="12"/>
      <name val="ＭＳ Ｐ明朝"/>
      <family val="1"/>
    </font>
    <font>
      <b/>
      <sz val="14"/>
      <name val="ＭＳ Ｐ明朝"/>
      <family val="1"/>
    </font>
    <font>
      <sz val="16"/>
      <name val="ＭＳ 明朝"/>
      <family val="1"/>
    </font>
    <font>
      <sz val="10"/>
      <name val="ＭＳ 明朝"/>
      <family val="1"/>
    </font>
    <font>
      <sz val="11"/>
      <color indexed="59"/>
      <name val="ＭＳ 明朝"/>
      <family val="1"/>
    </font>
    <font>
      <sz val="11"/>
      <name val="ＭＳ ゴシック"/>
      <family val="3"/>
    </font>
    <font>
      <sz val="11"/>
      <color indexed="8"/>
      <name val="ＭＳ 明朝"/>
      <family val="1"/>
    </font>
    <font>
      <sz val="16"/>
      <name val="ＭＳ Ｐ明朝"/>
      <family val="1"/>
    </font>
    <font>
      <sz val="14"/>
      <name val="MS UI Gothic"/>
      <family val="3"/>
    </font>
    <font>
      <sz val="9"/>
      <name val="MS UI Gothic"/>
      <family val="3"/>
    </font>
    <font>
      <sz val="26"/>
      <name val="ＡＲ明朝体Ｕ"/>
      <family val="3"/>
    </font>
    <font>
      <sz val="16"/>
      <name val="ＡＲＰ明朝体Ｕ"/>
      <family val="3"/>
    </font>
    <font>
      <sz val="14"/>
      <name val="ＡＲ明朝体Ｕ"/>
      <family val="3"/>
    </font>
    <font>
      <sz val="14"/>
      <color indexed="8"/>
      <name val="ＡＲ明朝体Ｕ"/>
      <family val="3"/>
    </font>
    <font>
      <sz val="14"/>
      <name val="ＡＲＰ明朝体Ｕ"/>
      <family val="3"/>
    </font>
    <font>
      <sz val="11"/>
      <color indexed="59"/>
      <name val="ＡＲＰ明朝体Ｕ"/>
      <family val="3"/>
    </font>
    <font>
      <sz val="11"/>
      <name val="ＡＲＰ明朝体Ｕ"/>
      <family val="3"/>
    </font>
    <font>
      <sz val="11"/>
      <color indexed="8"/>
      <name val="ＡＲＰ明朝体Ｕ"/>
      <family val="3"/>
    </font>
    <font>
      <b/>
      <sz val="18"/>
      <name val="Book Antiqua"/>
      <family val="1"/>
    </font>
    <font>
      <b/>
      <sz val="11"/>
      <name val="Bodoni MT Black"/>
      <family val="2"/>
    </font>
    <font>
      <sz val="20"/>
      <name val="ＭＳ Ｐ明朝"/>
      <family val="1"/>
    </font>
    <font>
      <sz val="16"/>
      <color indexed="55"/>
      <name val="ＡＲ丸ゴシック体Ｍ"/>
      <family val="3"/>
    </font>
    <font>
      <sz val="14"/>
      <name val="HG正楷書体-PRO"/>
      <family val="4"/>
    </font>
    <font>
      <sz val="14"/>
      <name val="HGP教科書体"/>
      <family val="1"/>
    </font>
    <font>
      <sz val="11"/>
      <name val="HGP教科書体"/>
      <family val="1"/>
    </font>
    <font>
      <sz val="14"/>
      <name val="Century Gothic"/>
      <family val="2"/>
    </font>
    <font>
      <sz val="16"/>
      <color indexed="8"/>
      <name val="HGP教科書体"/>
      <family val="1"/>
    </font>
    <font>
      <sz val="16"/>
      <color indexed="8"/>
      <name val="HGPｺﾞｼｯｸM"/>
      <family val="3"/>
    </font>
    <font>
      <sz val="14"/>
      <name val="HG教科書体"/>
      <family val="1"/>
    </font>
    <font>
      <sz val="12"/>
      <name val="HG正楷書体-PRO"/>
      <family val="4"/>
    </font>
    <font>
      <sz val="26"/>
      <name val="HG正楷書体-PRO"/>
      <family val="4"/>
    </font>
    <font>
      <sz val="14"/>
      <name val="HGPｺﾞｼｯｸM"/>
      <family val="3"/>
    </font>
    <font>
      <sz val="11"/>
      <name val="HGｺﾞｼｯｸM"/>
      <family val="3"/>
    </font>
    <font>
      <sz val="14"/>
      <name val="HGｺﾞｼｯｸM"/>
      <family val="3"/>
    </font>
    <font>
      <sz val="18"/>
      <name val="ＭＳ Ｐ明朝"/>
      <family val="1"/>
    </font>
    <font>
      <sz val="24"/>
      <name val="HG正楷書体-PRO"/>
      <family val="4"/>
    </font>
    <font>
      <sz val="16"/>
      <name val="HGｺﾞｼｯｸM"/>
      <family val="3"/>
    </font>
    <font>
      <sz val="12"/>
      <name val="HGPｺﾞｼｯｸM"/>
      <family val="3"/>
    </font>
    <font>
      <sz val="6"/>
      <name val="ＭＳ ゴシック"/>
      <family val="3"/>
    </font>
    <font>
      <b/>
      <sz val="12"/>
      <name val="HG丸ｺﾞｼｯｸM-PRO"/>
      <family val="3"/>
    </font>
    <font>
      <b/>
      <u val="single"/>
      <sz val="11"/>
      <color indexed="9"/>
      <name val="ＭＳ Ｐゴシック"/>
      <family val="3"/>
    </font>
    <font>
      <sz val="16"/>
      <name val="HG正楷書体-PRO"/>
      <family val="4"/>
    </font>
    <font>
      <sz val="18"/>
      <name val="HG正楷書体-PRO"/>
      <family val="4"/>
    </font>
    <font>
      <sz val="11"/>
      <color indexed="9"/>
      <name val="ＭＳ Ｐゴシック"/>
      <family val="3"/>
    </font>
    <font>
      <b/>
      <sz val="11"/>
      <color indexed="9"/>
      <name val="ＭＳ Ｐゴシック"/>
      <family val="3"/>
    </font>
    <font>
      <sz val="6"/>
      <name val="ＭＳ Ｐゴシック"/>
      <family val="3"/>
    </font>
    <font>
      <sz val="20"/>
      <name val="HGP教科書体"/>
      <family val="1"/>
    </font>
    <font>
      <sz val="48"/>
      <name val="Elephant"/>
      <family val="2"/>
    </font>
    <font>
      <sz val="18"/>
      <name val="HGPｺﾞｼｯｸE"/>
      <family val="3"/>
    </font>
    <font>
      <sz val="14"/>
      <name val="HGPｺﾞｼｯｸE"/>
      <family val="3"/>
    </font>
    <font>
      <sz val="16"/>
      <name val="HGP教科書体"/>
      <family val="1"/>
    </font>
    <font>
      <sz val="18"/>
      <name val="HGP教科書体"/>
      <family val="1"/>
    </font>
    <font>
      <sz val="10"/>
      <name val="HGP教科書体"/>
      <family val="1"/>
    </font>
    <font>
      <sz val="16"/>
      <name val="HGPｺﾞｼｯｸE"/>
      <family val="3"/>
    </font>
    <font>
      <sz val="8"/>
      <name val="HGPｺﾞｼｯｸM"/>
      <family val="3"/>
    </font>
    <font>
      <sz val="11"/>
      <name val="HGPｺﾞｼｯｸM"/>
      <family val="3"/>
    </font>
    <font>
      <sz val="22"/>
      <name val="HGPｺﾞｼｯｸM"/>
      <family val="3"/>
    </font>
    <font>
      <sz val="14"/>
      <color indexed="8"/>
      <name val="HGP教科書体"/>
      <family val="1"/>
    </font>
    <font>
      <b/>
      <sz val="16"/>
      <name val="HG丸ｺﾞｼｯｸM-PRO"/>
      <family val="3"/>
    </font>
    <font>
      <b/>
      <sz val="10"/>
      <name val="HG丸ｺﾞｼｯｸM-PRO"/>
      <family val="3"/>
    </font>
    <font>
      <sz val="20"/>
      <name val="HGPｺﾞｼｯｸM"/>
      <family val="3"/>
    </font>
    <font>
      <b/>
      <sz val="11"/>
      <name val="Century Gothic"/>
      <family val="2"/>
    </font>
    <font>
      <sz val="18"/>
      <name val="Century Gothic"/>
      <family val="2"/>
    </font>
    <font>
      <sz val="24"/>
      <name val="ＭＳ 明朝"/>
      <family val="1"/>
    </font>
    <font>
      <sz val="20"/>
      <color indexed="8"/>
      <name val="HGP教科書体"/>
      <family val="1"/>
    </font>
    <font>
      <b/>
      <sz val="11"/>
      <color indexed="43"/>
      <name val="MS UI Gothic"/>
      <family val="3"/>
    </font>
    <font>
      <b/>
      <i/>
      <sz val="18"/>
      <color indexed="43"/>
      <name val="ＡＲＰ明朝体Ｕ"/>
      <family val="3"/>
    </font>
    <font>
      <b/>
      <sz val="10"/>
      <color indexed="43"/>
      <name val="MS UI Gothic"/>
      <family val="3"/>
    </font>
    <font>
      <b/>
      <sz val="16"/>
      <color indexed="43"/>
      <name val="HG丸ｺﾞｼｯｸM-PRO"/>
      <family val="3"/>
    </font>
    <font>
      <i/>
      <sz val="18"/>
      <color indexed="43"/>
      <name val="ＡＲＰ明朝体Ｕ"/>
      <family val="3"/>
    </font>
    <font>
      <sz val="28"/>
      <color indexed="12"/>
      <name val="ＭＳ 明朝"/>
      <family val="1"/>
    </font>
    <font>
      <sz val="28"/>
      <color indexed="8"/>
      <name val="ＭＳ 明朝"/>
      <family val="1"/>
    </font>
    <font>
      <b/>
      <sz val="18"/>
      <name val="ＭＳ 明朝"/>
      <family val="1"/>
    </font>
    <font>
      <b/>
      <sz val="18"/>
      <color indexed="8"/>
      <name val="ＭＳ 明朝"/>
      <family val="1"/>
    </font>
    <font>
      <sz val="16"/>
      <color indexed="8"/>
      <name val="HGPｺﾞｼｯｸE"/>
      <family val="3"/>
    </font>
    <font>
      <sz val="12"/>
      <color indexed="8"/>
      <name val="HGP明朝B"/>
      <family val="1"/>
    </font>
    <font>
      <sz val="14"/>
      <color indexed="8"/>
      <name val="ＭＳ Ｐ明朝"/>
      <family val="1"/>
    </font>
    <font>
      <sz val="12"/>
      <color indexed="8"/>
      <name val="ＭＳ Ｐ明朝"/>
      <family val="1"/>
    </font>
    <font>
      <sz val="18"/>
      <color indexed="8"/>
      <name val="ＭＳ Ｐ明朝"/>
      <family val="1"/>
    </font>
    <font>
      <sz val="18"/>
      <color indexed="8"/>
      <name val="ＭＳ 明朝"/>
      <family val="1"/>
    </font>
    <font>
      <sz val="11"/>
      <name val="HGｺﾞｼｯｸE"/>
      <family val="3"/>
    </font>
    <font>
      <sz val="10"/>
      <name val="HGPｺﾞｼｯｸM"/>
      <family val="3"/>
    </font>
    <font>
      <sz val="18"/>
      <name val="ＭＳ 明朝"/>
      <family val="1"/>
    </font>
    <font>
      <sz val="20"/>
      <name val="ＭＳ 明朝"/>
      <family val="1"/>
    </font>
    <font>
      <sz val="8"/>
      <name val="ＭＳ 明朝"/>
      <family val="1"/>
    </font>
    <font>
      <sz val="16"/>
      <name val="Century Gothic"/>
      <family val="2"/>
    </font>
    <font>
      <sz val="12"/>
      <color indexed="43"/>
      <name val="MS UI Gothic"/>
      <family val="3"/>
    </font>
    <font>
      <sz val="14"/>
      <name val="HGｺﾞｼｯｸE"/>
      <family val="3"/>
    </font>
    <font>
      <sz val="24"/>
      <name val="HGPｺﾞｼｯｸM"/>
      <family val="3"/>
    </font>
    <font>
      <sz val="16"/>
      <name val="HGｺﾞｼｯｸE"/>
      <family val="3"/>
    </font>
    <font>
      <sz val="11"/>
      <color indexed="9"/>
      <name val="HGｺﾞｼｯｸE"/>
      <family val="3"/>
    </font>
    <font>
      <sz val="20"/>
      <name val="HG正楷書体-PRO"/>
      <family val="4"/>
    </font>
    <font>
      <sz val="48"/>
      <name val="HGｺﾞｼｯｸE"/>
      <family val="3"/>
    </font>
    <font>
      <b/>
      <sz val="20"/>
      <name val="HGP教科書体"/>
      <family val="1"/>
    </font>
    <font>
      <sz val="20"/>
      <name val="Century Gothic"/>
      <family val="2"/>
    </font>
    <font>
      <sz val="20"/>
      <name val="ＭＳ Ｐゴシック"/>
      <family val="3"/>
    </font>
    <font>
      <sz val="36"/>
      <name val="HGｺﾞｼｯｸE"/>
      <family val="3"/>
    </font>
    <font>
      <sz val="28"/>
      <name val="HGｺﾞｼｯｸE"/>
      <family val="3"/>
    </font>
    <font>
      <sz val="12"/>
      <name val="Arial Unicode MS"/>
      <family val="3"/>
    </font>
    <font>
      <sz val="12"/>
      <name val="HGｺﾞｼｯｸE"/>
      <family val="3"/>
    </font>
    <font>
      <sz val="22"/>
      <name val="Arial Unicode MS"/>
      <family val="3"/>
    </font>
    <font>
      <sz val="20"/>
      <name val="Arial Unicode MS"/>
      <family val="3"/>
    </font>
    <font>
      <b/>
      <sz val="22"/>
      <color indexed="53"/>
      <name val="Franklin Gothic Medium"/>
      <family val="2"/>
    </font>
    <font>
      <sz val="26"/>
      <name val="ＭＳ ゴシック"/>
      <family val="3"/>
    </font>
    <font>
      <sz val="28"/>
      <name val="HG正楷書体-PRO"/>
      <family val="4"/>
    </font>
    <font>
      <sz val="14"/>
      <color indexed="8"/>
      <name val="HGPｺﾞｼｯｸM"/>
      <family val="3"/>
    </font>
    <font>
      <sz val="11"/>
      <name val="HG正楷書体-PRO"/>
      <family val="4"/>
    </font>
    <font>
      <sz val="12"/>
      <name val="Century Gothic"/>
      <family val="2"/>
    </font>
    <font>
      <sz val="12"/>
      <name val="ＭＳ Ｐゴシック"/>
      <family val="3"/>
    </font>
    <font>
      <sz val="11"/>
      <color indexed="18"/>
      <name val="ＭＳ Ｐゴシック"/>
      <family val="3"/>
    </font>
    <font>
      <sz val="9"/>
      <color indexed="8"/>
      <name val="HGP教科書体"/>
      <family val="1"/>
    </font>
    <font>
      <sz val="9"/>
      <name val="HG正楷書体-PRO"/>
      <family val="4"/>
    </font>
    <font>
      <sz val="26"/>
      <name val="HGｺﾞｼｯｸE"/>
      <family val="3"/>
    </font>
    <font>
      <sz val="24"/>
      <color indexed="8"/>
      <name val="HG正楷書体-PRO"/>
      <family val="4"/>
    </font>
    <font>
      <sz val="14"/>
      <color indexed="8"/>
      <name val="HGｺﾞｼｯｸM"/>
      <family val="3"/>
    </font>
    <font>
      <sz val="18"/>
      <name val="HGPｺﾞｼｯｸM"/>
      <family val="3"/>
    </font>
    <font>
      <sz val="20"/>
      <name val="Arial"/>
      <family val="2"/>
    </font>
    <font>
      <sz val="18"/>
      <name val="Arial"/>
      <family val="2"/>
    </font>
    <font>
      <sz val="12"/>
      <name val="HGｺﾞｼｯｸM"/>
      <family val="3"/>
    </font>
    <font>
      <sz val="11"/>
      <color indexed="18"/>
      <name val="Century Gothic"/>
      <family val="2"/>
    </font>
    <font>
      <sz val="10"/>
      <name val="Century Gothic"/>
      <family val="2"/>
    </font>
    <font>
      <sz val="10"/>
      <name val="ＭＳ Ｐゴシック"/>
      <family val="3"/>
    </font>
    <font>
      <sz val="22"/>
      <name val="HGP教科書体"/>
      <family val="1"/>
    </font>
    <font>
      <sz val="28"/>
      <name val="ＭＳ 明朝"/>
      <family val="1"/>
    </font>
    <font>
      <b/>
      <sz val="18"/>
      <color indexed="62"/>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44"/>
      <name val="ＭＳ ゴシック"/>
      <family val="3"/>
    </font>
    <font>
      <sz val="11"/>
      <color indexed="53"/>
      <name val="HGPｺﾞｼｯｸM"/>
      <family val="3"/>
    </font>
    <font>
      <b/>
      <sz val="11"/>
      <color indexed="53"/>
      <name val="ＭＳ Ｐゴシック"/>
      <family val="3"/>
    </font>
    <font>
      <b/>
      <sz val="11"/>
      <color indexed="53"/>
      <name val="HGPｺﾞｼｯｸM"/>
      <family val="3"/>
    </font>
    <font>
      <sz val="10"/>
      <color indexed="62"/>
      <name val="HG丸ｺﾞｼｯｸM-PRO"/>
      <family val="3"/>
    </font>
    <font>
      <sz val="11"/>
      <color indexed="22"/>
      <name val="ＭＳ 明朝"/>
      <family val="1"/>
    </font>
    <font>
      <sz val="14"/>
      <color indexed="22"/>
      <name val="ＭＳ 明朝"/>
      <family val="1"/>
    </font>
    <font>
      <sz val="11"/>
      <color indexed="62"/>
      <name val="ＭＳ ゴシック"/>
      <family val="3"/>
    </font>
    <font>
      <sz val="11"/>
      <color indexed="62"/>
      <name val="ＭＳ 明朝"/>
      <family val="1"/>
    </font>
    <font>
      <sz val="16"/>
      <color indexed="62"/>
      <name val="ＭＳ 明朝"/>
      <family val="1"/>
    </font>
    <font>
      <sz val="11"/>
      <color indexed="29"/>
      <name val="ＭＳ 明朝"/>
      <family val="1"/>
    </font>
    <font>
      <sz val="11"/>
      <color indexed="29"/>
      <name val="ＭＳ Ｐゴシック"/>
      <family val="3"/>
    </font>
    <font>
      <sz val="11"/>
      <color indexed="62"/>
      <name val="HGｺﾞｼｯｸM"/>
      <family val="3"/>
    </font>
    <font>
      <sz val="11"/>
      <color indexed="62"/>
      <name val="Century Gothic"/>
      <family val="2"/>
    </font>
    <font>
      <sz val="24"/>
      <color indexed="62"/>
      <name val="Century Gothic"/>
      <family val="2"/>
    </font>
    <font>
      <sz val="14"/>
      <color indexed="62"/>
      <name val="HG正楷書体-PRO"/>
      <family val="4"/>
    </font>
    <font>
      <sz val="26"/>
      <color indexed="62"/>
      <name val="ＡＲ明朝体Ｕ"/>
      <family val="3"/>
    </font>
    <font>
      <sz val="16"/>
      <color indexed="62"/>
      <name val="HGP教科書体"/>
      <family val="1"/>
    </font>
    <font>
      <sz val="14"/>
      <color indexed="62"/>
      <name val="HGP教科書体"/>
      <family val="1"/>
    </font>
    <font>
      <sz val="11"/>
      <color indexed="62"/>
      <name val="HGP教科書体"/>
      <family val="1"/>
    </font>
    <font>
      <sz val="12"/>
      <color indexed="62"/>
      <name val="ＭＳ Ｐ明朝"/>
      <family val="1"/>
    </font>
    <font>
      <sz val="12"/>
      <color indexed="22"/>
      <name val="ＭＳ Ｐ明朝"/>
      <family val="1"/>
    </font>
    <font>
      <sz val="14"/>
      <color indexed="22"/>
      <name val="ＡＲ明朝体Ｕ"/>
      <family val="3"/>
    </font>
    <font>
      <sz val="11"/>
      <color indexed="22"/>
      <name val="ＭＳ Ｐゴシック"/>
      <family val="3"/>
    </font>
    <font>
      <sz val="11"/>
      <color indexed="22"/>
      <name val="HGｺﾞｼｯｸM"/>
      <family val="3"/>
    </font>
    <font>
      <sz val="16"/>
      <color indexed="29"/>
      <name val="ＭＳ 明朝"/>
      <family val="1"/>
    </font>
    <font>
      <sz val="14"/>
      <color indexed="29"/>
      <name val="HGPｺﾞｼｯｸM"/>
      <family val="3"/>
    </font>
    <font>
      <i/>
      <sz val="20"/>
      <color indexed="29"/>
      <name val="ＭＳ Ｐ明朝"/>
      <family val="1"/>
    </font>
    <font>
      <sz val="12"/>
      <color indexed="29"/>
      <name val="ＭＳ Ｐ明朝"/>
      <family val="1"/>
    </font>
    <font>
      <sz val="26"/>
      <color indexed="29"/>
      <name val="ＡＲ明朝体Ｕ"/>
      <family val="3"/>
    </font>
    <font>
      <sz val="20"/>
      <color indexed="29"/>
      <name val="ＭＳ Ｐ明朝"/>
      <family val="1"/>
    </font>
    <font>
      <sz val="14"/>
      <color indexed="29"/>
      <name val="HGP教科書体"/>
      <family val="1"/>
    </font>
    <font>
      <sz val="14"/>
      <color indexed="22"/>
      <name val="HGP教科書体"/>
      <family val="1"/>
    </font>
    <font>
      <sz val="11"/>
      <color indexed="22"/>
      <name val="HGP教科書体"/>
      <family val="1"/>
    </font>
    <font>
      <i/>
      <sz val="20"/>
      <color indexed="22"/>
      <name val="ＭＳ Ｐ明朝"/>
      <family val="1"/>
    </font>
    <font>
      <b/>
      <sz val="14"/>
      <color indexed="9"/>
      <name val="HG正楷書体-PRO"/>
      <family val="4"/>
    </font>
    <font>
      <b/>
      <sz val="12"/>
      <color indexed="9"/>
      <name val="HG正楷書体-PRO"/>
      <family val="4"/>
    </font>
    <font>
      <sz val="14"/>
      <color indexed="9"/>
      <name val="HG正楷書体-PRO"/>
      <family val="4"/>
    </font>
    <font>
      <sz val="11"/>
      <color indexed="9"/>
      <name val="ＭＳ 明朝"/>
      <family val="1"/>
    </font>
    <font>
      <sz val="11"/>
      <color indexed="9"/>
      <name val="HGPｺﾞｼｯｸM"/>
      <family val="3"/>
    </font>
    <font>
      <sz val="10"/>
      <color indexed="53"/>
      <name val="HGPｺﾞｼｯｸM"/>
      <family val="3"/>
    </font>
    <font>
      <sz val="12"/>
      <color indexed="57"/>
      <name val="HGPｺﾞｼｯｸE"/>
      <family val="3"/>
    </font>
    <font>
      <b/>
      <sz val="8"/>
      <color indexed="53"/>
      <name val="HGPｺﾞｼｯｸM"/>
      <family val="3"/>
    </font>
    <font>
      <sz val="11"/>
      <color indexed="57"/>
      <name val="MS UI Gothic"/>
      <family val="3"/>
    </font>
    <font>
      <sz val="11"/>
      <color indexed="53"/>
      <name val="MS UI Gothic"/>
      <family val="3"/>
    </font>
    <font>
      <u val="single"/>
      <sz val="11"/>
      <color indexed="22"/>
      <name val="HG丸ｺﾞｼｯｸM-PRO"/>
      <family val="3"/>
    </font>
    <font>
      <sz val="12"/>
      <color indexed="19"/>
      <name val="HGPｺﾞｼｯｸE"/>
      <family val="3"/>
    </font>
    <font>
      <sz val="11"/>
      <color indexed="53"/>
      <name val="ＭＳ Ｐゴシック"/>
      <family val="3"/>
    </font>
    <font>
      <sz val="14"/>
      <color indexed="53"/>
      <name val="HGPｺﾞｼｯｸE"/>
      <family val="3"/>
    </font>
    <font>
      <sz val="12"/>
      <color indexed="43"/>
      <name val="HGPｺﾞｼｯｸE"/>
      <family val="3"/>
    </font>
    <font>
      <sz val="11"/>
      <color indexed="43"/>
      <name val="HGPｺﾞｼｯｸE"/>
      <family val="3"/>
    </font>
    <font>
      <b/>
      <sz val="36"/>
      <color indexed="53"/>
      <name val="Franklin Gothic Medium"/>
      <family val="2"/>
    </font>
    <font>
      <b/>
      <sz val="12"/>
      <color indexed="47"/>
      <name val="HG丸ｺﾞｼｯｸM-PRO"/>
      <family val="3"/>
    </font>
    <font>
      <sz val="11"/>
      <color indexed="44"/>
      <name val="MS UI Gothic"/>
      <family val="3"/>
    </font>
    <font>
      <b/>
      <i/>
      <sz val="12"/>
      <color indexed="62"/>
      <name val="AR Pゴシック体S"/>
      <family val="3"/>
    </font>
    <font>
      <sz val="26"/>
      <color indexed="62"/>
      <name val="HGPｺﾞｼｯｸE"/>
      <family val="3"/>
    </font>
    <font>
      <sz val="26"/>
      <color indexed="62"/>
      <name val="ＭＳ Ｐゴシック"/>
      <family val="3"/>
    </font>
    <font>
      <sz val="18"/>
      <color indexed="9"/>
      <name val="HGPｺﾞｼｯｸE"/>
      <family val="3"/>
    </font>
    <font>
      <sz val="11"/>
      <color indexed="62"/>
      <name val="MS UI Gothic"/>
      <family val="3"/>
    </font>
    <font>
      <sz val="26"/>
      <color indexed="62"/>
      <name val="HGｺﾞｼｯｸE"/>
      <family val="3"/>
    </font>
    <font>
      <sz val="11"/>
      <color indexed="44"/>
      <name val="HGｺﾞｼｯｸE"/>
      <family val="3"/>
    </font>
    <font>
      <sz val="11"/>
      <color indexed="9"/>
      <name val="HG丸ｺﾞｼｯｸM-PRO"/>
      <family val="3"/>
    </font>
    <font>
      <sz val="14"/>
      <color indexed="9"/>
      <name val="HGｺﾞｼｯｸE"/>
      <family val="3"/>
    </font>
    <font>
      <sz val="14"/>
      <color indexed="9"/>
      <name val="HGPｺﾞｼｯｸE"/>
      <family val="3"/>
    </font>
    <font>
      <sz val="12"/>
      <color indexed="9"/>
      <name val="HGｺﾞｼｯｸE"/>
      <family val="3"/>
    </font>
    <font>
      <sz val="16"/>
      <color indexed="9"/>
      <name val="HGｺﾞｼｯｸE"/>
      <family val="3"/>
    </font>
    <font>
      <sz val="14"/>
      <color indexed="43"/>
      <name val="HGｺﾞｼｯｸM"/>
      <family val="3"/>
    </font>
    <font>
      <sz val="14"/>
      <color indexed="29"/>
      <name val="ＭＳ 明朝"/>
      <family val="1"/>
    </font>
    <font>
      <sz val="14"/>
      <color indexed="22"/>
      <name val="HGPｺﾞｼｯｸM"/>
      <family val="3"/>
    </font>
    <font>
      <sz val="20"/>
      <color indexed="9"/>
      <name val="HGｺﾞｼｯｸE"/>
      <family val="3"/>
    </font>
    <font>
      <i/>
      <sz val="18"/>
      <color indexed="8"/>
      <name val="Brush Script MT"/>
      <family val="2"/>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3" tint="0.5999900102615356"/>
      <name val="ＭＳ ゴシック"/>
      <family val="3"/>
    </font>
    <font>
      <sz val="11"/>
      <color theme="9"/>
      <name val="HGPｺﾞｼｯｸM"/>
      <family val="3"/>
    </font>
    <font>
      <b/>
      <sz val="11"/>
      <color theme="9"/>
      <name val="ＭＳ Ｐゴシック"/>
      <family val="3"/>
    </font>
    <font>
      <b/>
      <sz val="11"/>
      <color theme="9"/>
      <name val="HGPｺﾞｼｯｸM"/>
      <family val="3"/>
    </font>
    <font>
      <sz val="10"/>
      <color theme="4" tint="-0.4999699890613556"/>
      <name val="HG丸ｺﾞｼｯｸM-PRO"/>
      <family val="3"/>
    </font>
    <font>
      <sz val="11"/>
      <color theme="4" tint="0.5999900102615356"/>
      <name val="ＭＳ 明朝"/>
      <family val="1"/>
    </font>
    <font>
      <sz val="14"/>
      <color theme="4" tint="0.5999900102615356"/>
      <name val="ＭＳ 明朝"/>
      <family val="1"/>
    </font>
    <font>
      <sz val="11"/>
      <color theme="4" tint="-0.4999699890613556"/>
      <name val="ＭＳ Ｐゴシック"/>
      <family val="3"/>
    </font>
    <font>
      <sz val="11"/>
      <color theme="4" tint="-0.4999699890613556"/>
      <name val="ＭＳ ゴシック"/>
      <family val="3"/>
    </font>
    <font>
      <sz val="11"/>
      <color theme="3"/>
      <name val="ＭＳ 明朝"/>
      <family val="1"/>
    </font>
    <font>
      <sz val="16"/>
      <color theme="3"/>
      <name val="ＭＳ 明朝"/>
      <family val="1"/>
    </font>
    <font>
      <sz val="11"/>
      <color theme="5" tint="0.5999900102615356"/>
      <name val="ＭＳ 明朝"/>
      <family val="1"/>
    </font>
    <font>
      <sz val="11"/>
      <color theme="5" tint="0.5999900102615356"/>
      <name val="ＭＳ Ｐゴシック"/>
      <family val="3"/>
    </font>
    <font>
      <sz val="11"/>
      <color theme="4" tint="-0.4999699890613556"/>
      <name val="HGｺﾞｼｯｸM"/>
      <family val="3"/>
    </font>
    <font>
      <sz val="11"/>
      <color theme="4" tint="-0.4999699890613556"/>
      <name val="Century Gothic"/>
      <family val="2"/>
    </font>
    <font>
      <sz val="24"/>
      <color theme="4" tint="-0.4999699890613556"/>
      <name val="Century Gothic"/>
      <family val="2"/>
    </font>
    <font>
      <sz val="14"/>
      <color theme="3"/>
      <name val="HG正楷書体-PRO"/>
      <family val="4"/>
    </font>
    <font>
      <sz val="26"/>
      <color theme="3"/>
      <name val="ＡＲ明朝体Ｕ"/>
      <family val="3"/>
    </font>
    <font>
      <sz val="16"/>
      <color theme="3"/>
      <name val="HGP教科書体"/>
      <family val="1"/>
    </font>
    <font>
      <sz val="14"/>
      <color theme="3"/>
      <name val="HGP教科書体"/>
      <family val="1"/>
    </font>
    <font>
      <sz val="11"/>
      <color theme="3"/>
      <name val="HGP教科書体"/>
      <family val="1"/>
    </font>
    <font>
      <sz val="11"/>
      <color theme="3"/>
      <name val="ＭＳ Ｐゴシック"/>
      <family val="3"/>
    </font>
    <font>
      <sz val="12"/>
      <color theme="3"/>
      <name val="ＭＳ Ｐ明朝"/>
      <family val="1"/>
    </font>
    <font>
      <sz val="12"/>
      <color theme="4" tint="0.5999900102615356"/>
      <name val="ＭＳ Ｐ明朝"/>
      <family val="1"/>
    </font>
    <font>
      <sz val="14"/>
      <color theme="4" tint="0.5999900102615356"/>
      <name val="ＡＲ明朝体Ｕ"/>
      <family val="3"/>
    </font>
    <font>
      <sz val="11"/>
      <color theme="4" tint="0.5999900102615356"/>
      <name val="ＭＳ Ｐゴシック"/>
      <family val="3"/>
    </font>
    <font>
      <sz val="11"/>
      <color theme="4" tint="0.5999900102615356"/>
      <name val="HGｺﾞｼｯｸM"/>
      <family val="3"/>
    </font>
    <font>
      <sz val="16"/>
      <color theme="5" tint="0.5999900102615356"/>
      <name val="ＭＳ 明朝"/>
      <family val="1"/>
    </font>
    <font>
      <sz val="14"/>
      <color theme="5" tint="0.5999900102615356"/>
      <name val="HGPｺﾞｼｯｸM"/>
      <family val="3"/>
    </font>
    <font>
      <i/>
      <sz val="20"/>
      <color theme="5" tint="0.5999900102615356"/>
      <name val="ＭＳ Ｐ明朝"/>
      <family val="1"/>
    </font>
    <font>
      <sz val="12"/>
      <color theme="5" tint="0.5999900102615356"/>
      <name val="ＭＳ Ｐ明朝"/>
      <family val="1"/>
    </font>
    <font>
      <sz val="26"/>
      <color theme="5" tint="0.5999900102615356"/>
      <name val="ＡＲ明朝体Ｕ"/>
      <family val="3"/>
    </font>
    <font>
      <sz val="20"/>
      <color theme="5" tint="0.5999900102615356"/>
      <name val="ＭＳ Ｐ明朝"/>
      <family val="1"/>
    </font>
    <font>
      <sz val="14"/>
      <color theme="5" tint="0.5999900102615356"/>
      <name val="HGP教科書体"/>
      <family val="1"/>
    </font>
    <font>
      <sz val="12"/>
      <color theme="7" tint="0.5999900102615356"/>
      <name val="ＭＳ Ｐ明朝"/>
      <family val="1"/>
    </font>
    <font>
      <sz val="11"/>
      <color theme="7" tint="0.5999900102615356"/>
      <name val="ＭＳ 明朝"/>
      <family val="1"/>
    </font>
    <font>
      <sz val="14"/>
      <color theme="7" tint="0.5999900102615356"/>
      <name val="HGP教科書体"/>
      <family val="1"/>
    </font>
    <font>
      <sz val="11"/>
      <color theme="7" tint="0.5999900102615356"/>
      <name val="HGP教科書体"/>
      <family val="1"/>
    </font>
    <font>
      <i/>
      <sz val="20"/>
      <color theme="7" tint="0.5999900102615356"/>
      <name val="ＭＳ Ｐ明朝"/>
      <family val="1"/>
    </font>
    <font>
      <sz val="11"/>
      <color theme="7" tint="0.5999900102615356"/>
      <name val="ＭＳ Ｐゴシック"/>
      <family val="3"/>
    </font>
    <font>
      <b/>
      <sz val="14"/>
      <color theme="0"/>
      <name val="HG正楷書体-PRO"/>
      <family val="4"/>
    </font>
    <font>
      <b/>
      <sz val="12"/>
      <color theme="0"/>
      <name val="HG正楷書体-PRO"/>
      <family val="4"/>
    </font>
    <font>
      <sz val="14"/>
      <color theme="0"/>
      <name val="HG正楷書体-PRO"/>
      <family val="4"/>
    </font>
    <font>
      <sz val="11"/>
      <color theme="0"/>
      <name val="ＭＳ 明朝"/>
      <family val="1"/>
    </font>
    <font>
      <sz val="11"/>
      <color theme="0"/>
      <name val="HGPｺﾞｼｯｸM"/>
      <family val="3"/>
    </font>
    <font>
      <sz val="14"/>
      <color theme="9"/>
      <name val="HGPｺﾞｼｯｸE"/>
      <family val="3"/>
    </font>
    <font>
      <sz val="11"/>
      <color theme="3" tint="0.5999900102615356"/>
      <name val="HGｺﾞｼｯｸE"/>
      <family val="3"/>
    </font>
    <font>
      <sz val="11"/>
      <color theme="4" tint="-0.4999699890613556"/>
      <name val="MS UI Gothic"/>
      <family val="3"/>
    </font>
    <font>
      <sz val="26"/>
      <color theme="3"/>
      <name val="HGｺﾞｼｯｸE"/>
      <family val="3"/>
    </font>
    <font>
      <sz val="12"/>
      <color rgb="FFFFFF99"/>
      <name val="HGPｺﾞｼｯｸE"/>
      <family val="3"/>
    </font>
    <font>
      <sz val="11"/>
      <color theme="3" tint="0.5999900102615356"/>
      <name val="MS UI Gothic"/>
      <family val="3"/>
    </font>
    <font>
      <sz val="11"/>
      <color theme="3"/>
      <name val="HGｺﾞｼｯｸM"/>
      <family val="3"/>
    </font>
    <font>
      <sz val="11"/>
      <color theme="8" tint="-0.4999699890613556"/>
      <name val="MS UI Gothic"/>
      <family val="3"/>
    </font>
    <font>
      <sz val="11"/>
      <color theme="9"/>
      <name val="MS UI Gothic"/>
      <family val="3"/>
    </font>
    <font>
      <sz val="12"/>
      <color theme="6"/>
      <name val="HGPｺﾞｼｯｸE"/>
      <family val="3"/>
    </font>
    <font>
      <b/>
      <i/>
      <sz val="12"/>
      <color theme="4" tint="-0.4999699890613556"/>
      <name val="AR Pゴシック体S"/>
      <family val="3"/>
    </font>
    <font>
      <sz val="26"/>
      <color theme="3"/>
      <name val="HGPｺﾞｼｯｸE"/>
      <family val="3"/>
    </font>
    <font>
      <sz val="26"/>
      <color theme="3"/>
      <name val="ＭＳ Ｐゴシック"/>
      <family val="3"/>
    </font>
    <font>
      <sz val="18"/>
      <color theme="0"/>
      <name val="HGPｺﾞｼｯｸE"/>
      <family val="3"/>
    </font>
    <font>
      <sz val="11"/>
      <color rgb="FFFFFF99"/>
      <name val="HGPｺﾞｼｯｸE"/>
      <family val="3"/>
    </font>
    <font>
      <b/>
      <sz val="36"/>
      <color theme="9"/>
      <name val="Franklin Gothic Medium"/>
      <family val="2"/>
    </font>
    <font>
      <b/>
      <sz val="12"/>
      <color theme="9" tint="0.39998000860214233"/>
      <name val="HG丸ｺﾞｼｯｸM-PRO"/>
      <family val="3"/>
    </font>
    <font>
      <sz val="11"/>
      <color theme="9"/>
      <name val="ＭＳ Ｐゴシック"/>
      <family val="3"/>
    </font>
    <font>
      <u val="single"/>
      <sz val="11"/>
      <color theme="7" tint="0.5999900102615356"/>
      <name val="HG丸ｺﾞｼｯｸM-PRO"/>
      <family val="3"/>
    </font>
    <font>
      <sz val="10"/>
      <color theme="9"/>
      <name val="HGPｺﾞｼｯｸM"/>
      <family val="3"/>
    </font>
    <font>
      <sz val="12"/>
      <color theme="8" tint="-0.4999699890613556"/>
      <name val="HGPｺﾞｼｯｸE"/>
      <family val="3"/>
    </font>
    <font>
      <b/>
      <sz val="8"/>
      <color theme="9"/>
      <name val="HGPｺﾞｼｯｸM"/>
      <family val="3"/>
    </font>
    <font>
      <sz val="11"/>
      <color theme="0"/>
      <name val="HG丸ｺﾞｼｯｸM-PRO"/>
      <family val="3"/>
    </font>
    <font>
      <sz val="11"/>
      <color theme="0"/>
      <name val="HGｺﾞｼｯｸE"/>
      <family val="3"/>
    </font>
    <font>
      <sz val="14"/>
      <color theme="0"/>
      <name val="HGPｺﾞｼｯｸE"/>
      <family val="3"/>
    </font>
    <font>
      <sz val="14"/>
      <color theme="0"/>
      <name val="HGｺﾞｼｯｸE"/>
      <family val="3"/>
    </font>
    <font>
      <sz val="16"/>
      <color theme="0"/>
      <name val="HGｺﾞｼｯｸE"/>
      <family val="3"/>
    </font>
    <font>
      <sz val="12"/>
      <color theme="0"/>
      <name val="HGｺﾞｼｯｸE"/>
      <family val="3"/>
    </font>
    <font>
      <sz val="14"/>
      <color theme="5" tint="0.5999900102615356"/>
      <name val="ＭＳ 明朝"/>
      <family val="1"/>
    </font>
    <font>
      <sz val="14"/>
      <color rgb="FFFFFF99"/>
      <name val="HGｺﾞｼｯｸM"/>
      <family val="3"/>
    </font>
    <font>
      <sz val="14"/>
      <color theme="7" tint="0.5999900102615356"/>
      <name val="HGPｺﾞｼｯｸM"/>
      <family val="3"/>
    </font>
    <font>
      <sz val="20"/>
      <color theme="0"/>
      <name val="HGｺﾞｼｯｸE"/>
      <family val="3"/>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lightGray"/>
    </fill>
    <fill>
      <patternFill patternType="solid">
        <fgColor rgb="FFC6EFCE"/>
        <bgColor indexed="64"/>
      </patternFill>
    </fill>
    <fill>
      <patternFill patternType="solid">
        <fgColor indexed="44"/>
        <bgColor indexed="64"/>
      </patternFill>
    </fill>
    <fill>
      <patternFill patternType="solid">
        <fgColor indexed="8"/>
        <bgColor indexed="64"/>
      </patternFill>
    </fill>
    <fill>
      <patternFill patternType="solid">
        <fgColor indexed="31"/>
        <bgColor indexed="64"/>
      </patternFill>
    </fill>
    <fill>
      <patternFill patternType="mediumGray"/>
    </fill>
    <fill>
      <patternFill patternType="solid">
        <fgColor indexed="21"/>
        <bgColor indexed="64"/>
      </patternFill>
    </fill>
    <fill>
      <patternFill patternType="mediumGray">
        <bgColor indexed="56"/>
      </patternFill>
    </fill>
    <fill>
      <patternFill patternType="solid">
        <fgColor theme="2"/>
        <bgColor indexed="64"/>
      </patternFill>
    </fill>
    <fill>
      <patternFill patternType="solid">
        <fgColor theme="3"/>
        <bgColor indexed="64"/>
      </patternFill>
    </fill>
    <fill>
      <patternFill patternType="solid">
        <fgColor theme="8" tint="-0.4999699890613556"/>
        <bgColor indexed="64"/>
      </patternFill>
    </fill>
    <fill>
      <patternFill patternType="solid">
        <fgColor theme="4" tint="-0.4999699890613556"/>
        <bgColor indexed="64"/>
      </patternFill>
    </fill>
    <fill>
      <patternFill patternType="solid">
        <fgColor theme="4" tint="-0.4999699890613556"/>
        <bgColor indexed="64"/>
      </patternFill>
    </fill>
    <fill>
      <patternFill patternType="solid">
        <fgColor theme="8" tint="-0.4999699890613556"/>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rgb="FFFFFF66"/>
        <bgColor indexed="64"/>
      </patternFill>
    </fill>
    <fill>
      <patternFill patternType="solid">
        <fgColor theme="0"/>
        <bgColor indexed="64"/>
      </patternFill>
    </fill>
    <fill>
      <patternFill patternType="solid">
        <fgColor theme="3" tint="-0.4999699890613556"/>
        <bgColor indexed="64"/>
      </patternFill>
    </fill>
    <fill>
      <patternFill patternType="mediumGray">
        <bgColor indexed="18"/>
      </patternFill>
    </fill>
    <fill>
      <patternFill patternType="mediumGray">
        <bgColor theme="5" tint="-0.24997000396251678"/>
      </patternFill>
    </fill>
    <fill>
      <patternFill patternType="solid">
        <fgColor theme="5" tint="-0.4999699890613556"/>
        <bgColor indexed="64"/>
      </patternFill>
    </fill>
    <fill>
      <patternFill patternType="solid">
        <fgColor theme="7" tint="-0.4999699890613556"/>
        <bgColor indexed="64"/>
      </patternFill>
    </fill>
  </fills>
  <borders count="342">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hair"/>
      <top style="hair"/>
      <bottom style="medium"/>
    </border>
    <border>
      <left style="hair"/>
      <right style="hair"/>
      <top style="hair"/>
      <bottom style="hair"/>
    </border>
    <border>
      <left style="hair"/>
      <right style="hair"/>
      <top>
        <color indexed="63"/>
      </top>
      <bottom>
        <color indexed="63"/>
      </bottom>
    </border>
    <border>
      <left style="hair"/>
      <right style="hair"/>
      <top>
        <color indexed="63"/>
      </top>
      <bottom style="medium"/>
    </border>
    <border>
      <left style="hair"/>
      <right style="medium"/>
      <top style="hair"/>
      <bottom style="hair"/>
    </border>
    <border>
      <left style="hair"/>
      <right style="medium"/>
      <top>
        <color indexed="63"/>
      </top>
      <bottom style="medium"/>
    </border>
    <border>
      <left style="hair"/>
      <right style="thin"/>
      <top>
        <color indexed="63"/>
      </top>
      <bottom>
        <color indexed="63"/>
      </bottom>
    </border>
    <border>
      <left style="hair"/>
      <right style="medium"/>
      <top>
        <color indexed="63"/>
      </top>
      <bottom>
        <color indexed="63"/>
      </bottom>
    </border>
    <border>
      <left style="hair"/>
      <right style="thin"/>
      <top style="hair"/>
      <bottom style="hair"/>
    </border>
    <border>
      <left style="hair"/>
      <right style="thin"/>
      <top>
        <color indexed="63"/>
      </top>
      <bottom style="medium"/>
    </border>
    <border>
      <left>
        <color indexed="63"/>
      </left>
      <right style="medium"/>
      <top>
        <color indexed="63"/>
      </top>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style="medium"/>
      <bottom style="hair"/>
    </border>
    <border>
      <left style="medium"/>
      <right>
        <color indexed="63"/>
      </right>
      <top>
        <color indexed="63"/>
      </top>
      <bottom style="thin"/>
    </border>
    <border>
      <left style="hair"/>
      <right style="thin"/>
      <top>
        <color indexed="63"/>
      </top>
      <bottom style="thin"/>
    </border>
    <border>
      <left style="thin"/>
      <right>
        <color indexed="63"/>
      </right>
      <top>
        <color indexed="63"/>
      </top>
      <bottom style="thin"/>
    </border>
    <border>
      <left style="hair"/>
      <right style="hair"/>
      <top>
        <color indexed="63"/>
      </top>
      <bottom style="thin"/>
    </border>
    <border>
      <left style="hair"/>
      <right style="medium"/>
      <top>
        <color indexed="63"/>
      </top>
      <bottom style="thin"/>
    </border>
    <border>
      <left style="medium"/>
      <right style="hair"/>
      <top style="hair"/>
      <bottom style="hair"/>
    </border>
    <border>
      <left style="thin"/>
      <right>
        <color indexed="63"/>
      </right>
      <top>
        <color indexed="63"/>
      </top>
      <bottom>
        <color indexed="63"/>
      </bottom>
    </border>
    <border>
      <left style="thin"/>
      <right>
        <color indexed="63"/>
      </right>
      <top style="hair"/>
      <bottom style="hair"/>
    </border>
    <border>
      <left style="thin"/>
      <right style="hair"/>
      <top>
        <color indexed="63"/>
      </top>
      <bottom style="medium"/>
    </border>
    <border>
      <left style="thin"/>
      <right style="medium"/>
      <top style="thin"/>
      <bottom style="thin"/>
    </border>
    <border>
      <left style="thin"/>
      <right style="medium"/>
      <top style="double">
        <color indexed="15"/>
      </top>
      <bottom style="thin">
        <color indexed="15"/>
      </bottom>
    </border>
    <border>
      <left style="thin"/>
      <right style="medium"/>
      <top style="thin">
        <color indexed="15"/>
      </top>
      <bottom style="thin">
        <color indexed="15"/>
      </bottom>
    </border>
    <border>
      <left style="thin"/>
      <right style="medium"/>
      <top style="thick">
        <color indexed="15"/>
      </top>
      <bottom style="hair">
        <color indexed="15"/>
      </bottom>
    </border>
    <border>
      <left style="thin"/>
      <right style="medium"/>
      <top style="thin">
        <color indexed="15"/>
      </top>
      <bottom style="thick">
        <color indexed="15"/>
      </bottom>
    </border>
    <border>
      <left>
        <color indexed="63"/>
      </left>
      <right>
        <color indexed="63"/>
      </right>
      <top>
        <color indexed="63"/>
      </top>
      <bottom style="thick"/>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style="hair"/>
      <bottom style="hair"/>
    </border>
    <border>
      <left style="hair"/>
      <right>
        <color indexed="63"/>
      </right>
      <top style="hair"/>
      <bottom style="hair"/>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style="medium"/>
      <top>
        <color indexed="63"/>
      </top>
      <bottom style="medium"/>
    </border>
    <border>
      <left style="medium"/>
      <right style="hair"/>
      <top>
        <color indexed="63"/>
      </top>
      <bottom style="hair"/>
    </border>
    <border>
      <left style="medium"/>
      <right style="hair"/>
      <top style="hair"/>
      <bottom style="double"/>
    </border>
    <border>
      <left style="hair"/>
      <right style="hair"/>
      <top>
        <color indexed="63"/>
      </top>
      <bottom style="hair"/>
    </border>
    <border>
      <left style="hair"/>
      <right style="hair"/>
      <top style="hair"/>
      <bottom style="double"/>
    </border>
    <border>
      <left>
        <color indexed="63"/>
      </left>
      <right style="medium"/>
      <top style="hair"/>
      <bottom style="thin"/>
    </border>
    <border>
      <left style="thin">
        <color theme="8" tint="0.3999499976634979"/>
      </left>
      <right style="thin">
        <color theme="8" tint="0.3999499976634979"/>
      </right>
      <top style="thin">
        <color theme="8" tint="0.3999499976634979"/>
      </top>
      <bottom style="thick">
        <color theme="8" tint="0.3999499976634979"/>
      </bottom>
    </border>
    <border>
      <left style="thin">
        <color theme="8" tint="0.3999499976634979"/>
      </left>
      <right style="thin">
        <color theme="8" tint="0.3999499976634979"/>
      </right>
      <top style="thick">
        <color theme="8" tint="0.3999499976634979"/>
      </top>
      <bottom style="thin">
        <color theme="8" tint="0.3999499976634979"/>
      </bottom>
    </border>
    <border>
      <left style="thin">
        <color theme="8" tint="0.3999499976634979"/>
      </left>
      <right style="thin">
        <color theme="8" tint="0.3999499976634979"/>
      </right>
      <top style="thin">
        <color theme="8" tint="0.3999499976634979"/>
      </top>
      <bottom style="thin">
        <color theme="8" tint="0.3999499976634979"/>
      </bottom>
    </border>
    <border>
      <left style="thin">
        <color theme="8" tint="0.3999499976634979"/>
      </left>
      <right style="thin">
        <color theme="8" tint="0.3999499976634979"/>
      </right>
      <top style="thin">
        <color theme="8" tint="0.3999499976634979"/>
      </top>
      <bottom>
        <color indexed="63"/>
      </bottom>
    </border>
    <border>
      <left style="thin">
        <color theme="8" tint="0.39991000294685364"/>
      </left>
      <right style="thin">
        <color theme="8" tint="0.39991000294685364"/>
      </right>
      <top style="thin">
        <color theme="8" tint="0.39991000294685364"/>
      </top>
      <bottom style="thin">
        <color theme="8" tint="0.39991000294685364"/>
      </bottom>
    </border>
    <border>
      <left style="thin">
        <color theme="8" tint="0.39991000294685364"/>
      </left>
      <right style="thin">
        <color theme="8" tint="0.39991000294685364"/>
      </right>
      <top style="thin">
        <color theme="8" tint="0.39991000294685364"/>
      </top>
      <bottom>
        <color indexed="63"/>
      </bottom>
    </border>
    <border>
      <left style="thin">
        <color theme="8" tint="0.3999499976634979"/>
      </left>
      <right style="thick">
        <color theme="8" tint="0.3999499976634979"/>
      </right>
      <top style="thin">
        <color theme="8" tint="0.3999499976634979"/>
      </top>
      <bottom style="thin">
        <color theme="8" tint="0.3999499976634979"/>
      </bottom>
    </border>
    <border diagonalDown="1">
      <left>
        <color indexed="63"/>
      </left>
      <right style="thin">
        <color theme="8" tint="0.3999499976634979"/>
      </right>
      <top>
        <color indexed="63"/>
      </top>
      <bottom style="thin">
        <color theme="8" tint="0.3999499976634979"/>
      </bottom>
      <diagonal style="thin">
        <color theme="8" tint="0.39991000294685364"/>
      </diagonal>
    </border>
    <border>
      <left>
        <color indexed="63"/>
      </left>
      <right style="thin">
        <color theme="8" tint="0.3999499976634979"/>
      </right>
      <top style="thick">
        <color theme="8" tint="0.3999499976634979"/>
      </top>
      <bottom>
        <color indexed="63"/>
      </bottom>
    </border>
    <border diagonalDown="1">
      <left>
        <color indexed="63"/>
      </left>
      <right>
        <color indexed="63"/>
      </right>
      <top style="thick">
        <color theme="8" tint="0.3999499976634979"/>
      </top>
      <bottom>
        <color indexed="63"/>
      </bottom>
      <diagonal style="thin">
        <color theme="8" tint="0.39991000294685364"/>
      </diagonal>
    </border>
    <border>
      <left style="thin">
        <color theme="8" tint="0.3999499976634979"/>
      </left>
      <right>
        <color indexed="63"/>
      </right>
      <top style="thick">
        <color theme="8" tint="0.3999499976634979"/>
      </top>
      <bottom>
        <color indexed="63"/>
      </bottom>
    </border>
    <border>
      <left style="thin">
        <color theme="8" tint="0.3999499976634979"/>
      </left>
      <right style="thin">
        <color theme="8" tint="0.3999499976634979"/>
      </right>
      <top style="thick">
        <color theme="8" tint="0.3999499976634979"/>
      </top>
      <bottom>
        <color indexed="63"/>
      </bottom>
    </border>
    <border>
      <left style="thin">
        <color theme="8" tint="0.3999499976634979"/>
      </left>
      <right style="thin">
        <color theme="8" tint="0.3999499976634979"/>
      </right>
      <top>
        <color indexed="63"/>
      </top>
      <bottom style="thin">
        <color theme="8" tint="0.3999499976634979"/>
      </bottom>
    </border>
    <border>
      <left>
        <color indexed="63"/>
      </left>
      <right>
        <color indexed="63"/>
      </right>
      <top style="thick"/>
      <bottom>
        <color indexed="63"/>
      </bottom>
    </border>
    <border>
      <left>
        <color indexed="63"/>
      </left>
      <right>
        <color indexed="63"/>
      </right>
      <top style="hair"/>
      <bottom style="thick"/>
    </border>
    <border>
      <left style="thin"/>
      <right>
        <color indexed="63"/>
      </right>
      <top style="thin"/>
      <bottom style="thin"/>
    </border>
    <border>
      <left>
        <color indexed="63"/>
      </left>
      <right style="medium"/>
      <top style="thin">
        <color theme="4" tint="0.7999799847602844"/>
      </top>
      <bottom style="thin">
        <color theme="4" tint="0.7999799847602844"/>
      </bottom>
    </border>
    <border>
      <left>
        <color indexed="63"/>
      </left>
      <right>
        <color indexed="63"/>
      </right>
      <top style="hair"/>
      <bottom style="double"/>
    </border>
    <border>
      <left style="hair"/>
      <right style="hair"/>
      <top>
        <color indexed="63"/>
      </top>
      <bottom style="thick"/>
    </border>
    <border>
      <left style="thin"/>
      <right style="medium"/>
      <top>
        <color indexed="63"/>
      </top>
      <bottom>
        <color indexed="63"/>
      </bottom>
    </border>
    <border>
      <left>
        <color indexed="63"/>
      </left>
      <right>
        <color indexed="63"/>
      </right>
      <top style="hair"/>
      <bottom style="medium"/>
    </border>
    <border>
      <left style="hair"/>
      <right style="hair"/>
      <top style="thin"/>
      <bottom style="hair"/>
    </border>
    <border>
      <left style="hair"/>
      <right style="medium"/>
      <top style="thin"/>
      <bottom style="hair"/>
    </border>
    <border>
      <left style="thick"/>
      <right>
        <color indexed="63"/>
      </right>
      <top style="hair"/>
      <bottom style="hair"/>
    </border>
    <border>
      <left>
        <color indexed="63"/>
      </left>
      <right style="thin"/>
      <top style="hair"/>
      <bottom style="hair"/>
    </border>
    <border>
      <left>
        <color indexed="63"/>
      </left>
      <right style="thin">
        <color rgb="FF7F7F7F"/>
      </right>
      <top>
        <color indexed="63"/>
      </top>
      <bottom style="thin">
        <color rgb="FF7F7F7F"/>
      </bottom>
    </border>
    <border>
      <left style="thin">
        <color rgb="FF7F7F7F"/>
      </left>
      <right style="thin">
        <color rgb="FF7F7F7F"/>
      </right>
      <top style="medium"/>
      <bottom style="thin">
        <color rgb="FF7F7F7F"/>
      </bottom>
    </border>
    <border>
      <left style="thin">
        <color rgb="FF7F7F7F"/>
      </left>
      <right style="thin">
        <color rgb="FF7F7F7F"/>
      </right>
      <top>
        <color indexed="63"/>
      </top>
      <bottom style="thin">
        <color rgb="FF7F7F7F"/>
      </bottom>
    </border>
    <border>
      <left style="medium"/>
      <right style="medium"/>
      <top style="hair"/>
      <bottom style="hair"/>
    </border>
    <border>
      <left>
        <color indexed="63"/>
      </left>
      <right style="hair"/>
      <top>
        <color indexed="63"/>
      </top>
      <bottom style="hair"/>
    </border>
    <border>
      <left style="hair"/>
      <right>
        <color indexed="63"/>
      </right>
      <top>
        <color indexed="63"/>
      </top>
      <bottom style="hair"/>
    </border>
    <border>
      <left style="medium"/>
      <right style="medium"/>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color indexed="63"/>
      </right>
      <top style="thick"/>
      <bottom style="thin"/>
    </border>
    <border>
      <left style="medium"/>
      <right style="medium"/>
      <top style="thick"/>
      <bottom style="thin"/>
    </border>
    <border>
      <left>
        <color indexed="63"/>
      </left>
      <right>
        <color indexed="63"/>
      </right>
      <top style="thick"/>
      <bottom style="thin"/>
    </border>
    <border>
      <left style="hair"/>
      <right style="hair"/>
      <top style="thick"/>
      <bottom style="thin"/>
    </border>
    <border>
      <left>
        <color indexed="63"/>
      </left>
      <right style="thin"/>
      <top style="thick"/>
      <bottom style="thin"/>
    </border>
    <border>
      <left style="thin"/>
      <right>
        <color indexed="63"/>
      </right>
      <top>
        <color indexed="63"/>
      </top>
      <bottom style="hair"/>
    </border>
    <border>
      <left style="thin"/>
      <right>
        <color indexed="63"/>
      </right>
      <top style="hair"/>
      <bottom style="thin"/>
    </border>
    <border>
      <left style="medium"/>
      <right style="medium"/>
      <top>
        <color indexed="63"/>
      </top>
      <bottom style="thin"/>
    </border>
    <border>
      <left>
        <color indexed="63"/>
      </left>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color rgb="FF7F7F7F"/>
      </left>
      <right>
        <color indexed="63"/>
      </right>
      <top>
        <color indexed="63"/>
      </top>
      <bottom style="thin">
        <color rgb="FF7F7F7F"/>
      </bottom>
    </border>
    <border>
      <left>
        <color indexed="63"/>
      </left>
      <right>
        <color indexed="63"/>
      </right>
      <top style="thin">
        <color theme="8" tint="0.3999499976634979"/>
      </top>
      <bottom style="thin">
        <color theme="8" tint="0.3999499976634979"/>
      </bottom>
    </border>
    <border>
      <left style="thin">
        <color theme="8" tint="0.3999499976634979"/>
      </left>
      <right style="thick">
        <color theme="8" tint="0.3999499976634979"/>
      </right>
      <top style="thin">
        <color theme="8" tint="0.3999499976634979"/>
      </top>
      <bottom style="thick">
        <color theme="8" tint="0.3999499976634979"/>
      </bottom>
    </border>
    <border>
      <left style="thick">
        <color theme="8" tint="0.3999499976634979"/>
      </left>
      <right style="thin">
        <color theme="8" tint="0.3999499976634979"/>
      </right>
      <top style="thick">
        <color theme="8" tint="0.3999499976634979"/>
      </top>
      <bottom style="thin">
        <color theme="8" tint="0.3999499976634979"/>
      </bottom>
    </border>
    <border>
      <left style="thick">
        <color theme="8" tint="0.3999499976634979"/>
      </left>
      <right style="thin">
        <color theme="8" tint="0.3999499976634979"/>
      </right>
      <top style="thin">
        <color theme="8" tint="0.3999499976634979"/>
      </top>
      <bottom style="thin">
        <color theme="8" tint="0.3999499976634979"/>
      </bottom>
    </border>
    <border>
      <left style="thin">
        <color theme="8" tint="0.3999499976634979"/>
      </left>
      <right style="thick">
        <color theme="8" tint="0.3999499976634979"/>
      </right>
      <top style="thick">
        <color theme="8" tint="0.3999499976634979"/>
      </top>
      <bottom style="thin">
        <color theme="8" tint="0.3999499976634979"/>
      </bottom>
    </border>
    <border>
      <left style="thick">
        <color theme="8" tint="-0.24993999302387238"/>
      </left>
      <right>
        <color indexed="63"/>
      </right>
      <top style="thick">
        <color theme="8" tint="-0.24993999302387238"/>
      </top>
      <bottom>
        <color indexed="63"/>
      </bottom>
    </border>
    <border>
      <left>
        <color indexed="63"/>
      </left>
      <right>
        <color indexed="63"/>
      </right>
      <top style="thick">
        <color theme="8" tint="-0.24993999302387238"/>
      </top>
      <bottom>
        <color indexed="63"/>
      </bottom>
    </border>
    <border>
      <left>
        <color indexed="63"/>
      </left>
      <right style="thick">
        <color theme="8" tint="-0.24993999302387238"/>
      </right>
      <top style="thick">
        <color theme="8" tint="-0.24993999302387238"/>
      </top>
      <bottom>
        <color indexed="63"/>
      </bottom>
    </border>
    <border>
      <left style="thick">
        <color theme="8" tint="-0.24993999302387238"/>
      </left>
      <right>
        <color indexed="63"/>
      </right>
      <top>
        <color indexed="63"/>
      </top>
      <bottom>
        <color indexed="63"/>
      </bottom>
    </border>
    <border>
      <left>
        <color indexed="63"/>
      </left>
      <right style="thick">
        <color theme="8" tint="-0.24993999302387238"/>
      </right>
      <top>
        <color indexed="63"/>
      </top>
      <bottom>
        <color indexed="63"/>
      </bottom>
    </border>
    <border>
      <left>
        <color indexed="63"/>
      </left>
      <right style="thick">
        <color theme="8" tint="0.39991000294685364"/>
      </right>
      <top style="thin">
        <color theme="8" tint="0.3999499976634979"/>
      </top>
      <bottom style="thin">
        <color theme="8" tint="0.3999499976634979"/>
      </bottom>
    </border>
    <border>
      <left>
        <color indexed="63"/>
      </left>
      <right>
        <color indexed="63"/>
      </right>
      <top style="thick">
        <color theme="8" tint="0.3999499976634979"/>
      </top>
      <bottom style="thick">
        <color theme="8" tint="0.39991000294685364"/>
      </bottom>
    </border>
    <border>
      <left style="thick">
        <color theme="8" tint="-0.24993999302387238"/>
      </left>
      <right>
        <color indexed="63"/>
      </right>
      <top>
        <color indexed="63"/>
      </top>
      <bottom style="thick">
        <color theme="8" tint="-0.24993999302387238"/>
      </bottom>
    </border>
    <border>
      <left>
        <color indexed="63"/>
      </left>
      <right>
        <color indexed="63"/>
      </right>
      <top>
        <color indexed="63"/>
      </top>
      <bottom style="thick">
        <color theme="8" tint="-0.24993999302387238"/>
      </bottom>
    </border>
    <border>
      <left>
        <color indexed="63"/>
      </left>
      <right style="thick">
        <color theme="8" tint="-0.24993999302387238"/>
      </right>
      <top>
        <color indexed="63"/>
      </top>
      <bottom style="thick">
        <color theme="8" tint="-0.24993999302387238"/>
      </bottom>
    </border>
    <border>
      <left style="thick">
        <color theme="8" tint="0.39991000294685364"/>
      </left>
      <right style="thin">
        <color theme="8" tint="0.3999499976634979"/>
      </right>
      <top>
        <color indexed="63"/>
      </top>
      <bottom style="thin">
        <color theme="8" tint="0.3999499976634979"/>
      </bottom>
    </border>
    <border>
      <left style="thin">
        <color theme="8" tint="0.3999499976634979"/>
      </left>
      <right>
        <color indexed="63"/>
      </right>
      <top style="thin">
        <color theme="8" tint="0.3999499976634979"/>
      </top>
      <bottom style="thin">
        <color theme="8" tint="0.3999499976634979"/>
      </bottom>
    </border>
    <border>
      <left>
        <color indexed="63"/>
      </left>
      <right style="thin">
        <color theme="8" tint="0.39991000294685364"/>
      </right>
      <top style="thin">
        <color theme="8" tint="0.3999499976634979"/>
      </top>
      <bottom style="thin">
        <color theme="8" tint="0.3999499976634979"/>
      </bottom>
    </border>
    <border>
      <left>
        <color indexed="63"/>
      </left>
      <right>
        <color indexed="63"/>
      </right>
      <top style="thin">
        <color theme="8" tint="0.3999499976634979"/>
      </top>
      <bottom style="thin">
        <color theme="8" tint="0.39987999200820923"/>
      </bottom>
    </border>
    <border>
      <left>
        <color indexed="63"/>
      </left>
      <right style="thick">
        <color theme="8" tint="0.39991000294685364"/>
      </right>
      <top style="thin">
        <color theme="8" tint="0.3999499976634979"/>
      </top>
      <bottom style="thin">
        <color theme="8" tint="0.39987999200820923"/>
      </bottom>
    </border>
    <border>
      <left style="thick">
        <color theme="8" tint="0.3999499976634979"/>
      </left>
      <right style="thin">
        <color theme="8" tint="0.3999499976634979"/>
      </right>
      <top style="thin">
        <color theme="8" tint="0.3999499976634979"/>
      </top>
      <bottom style="thick">
        <color theme="8" tint="0.3999499976634979"/>
      </bottom>
    </border>
    <border>
      <left style="thin">
        <color theme="8" tint="0.3999499976634979"/>
      </left>
      <right style="thin">
        <color theme="8" tint="0.3999499976634979"/>
      </right>
      <top style="thick">
        <color theme="8" tint="0.39991000294685364"/>
      </top>
      <bottom style="thin">
        <color theme="8" tint="0.3999499976634979"/>
      </bottom>
    </border>
    <border>
      <left style="thin">
        <color theme="8" tint="0.3999499976634979"/>
      </left>
      <right style="thick">
        <color theme="8" tint="0.39991000294685364"/>
      </right>
      <top style="thick">
        <color theme="8" tint="0.39991000294685364"/>
      </top>
      <bottom style="thin">
        <color theme="8" tint="0.3999499976634979"/>
      </bottom>
    </border>
    <border>
      <left style="thin">
        <color theme="8" tint="0.3999499976634979"/>
      </left>
      <right style="thick">
        <color theme="8" tint="0.39991000294685364"/>
      </right>
      <top style="thin">
        <color theme="8" tint="0.3999499976634979"/>
      </top>
      <bottom style="thin">
        <color theme="8" tint="0.3999499976634979"/>
      </bottom>
    </border>
    <border>
      <left style="thick">
        <color theme="8" tint="0.39991000294685364"/>
      </left>
      <right style="thin">
        <color theme="8" tint="0.3999499976634979"/>
      </right>
      <top style="thin">
        <color theme="8" tint="0.3999499976634979"/>
      </top>
      <bottom style="thin">
        <color theme="8" tint="0.3999499976634979"/>
      </bottom>
    </border>
    <border>
      <left style="thin">
        <color theme="8" tint="0.3999499976634979"/>
      </left>
      <right>
        <color indexed="63"/>
      </right>
      <top style="thin">
        <color theme="8" tint="0.3999499976634979"/>
      </top>
      <bottom style="thick">
        <color theme="8" tint="0.3999499976634979"/>
      </bottom>
    </border>
    <border>
      <left>
        <color indexed="63"/>
      </left>
      <right>
        <color indexed="63"/>
      </right>
      <top style="thin">
        <color theme="8" tint="0.3999499976634979"/>
      </top>
      <bottom style="thick">
        <color theme="8" tint="0.3999499976634979"/>
      </bottom>
    </border>
    <border>
      <left>
        <color indexed="63"/>
      </left>
      <right style="thin">
        <color theme="8" tint="0.3999499976634979"/>
      </right>
      <top style="thin">
        <color theme="8" tint="0.3999499976634979"/>
      </top>
      <bottom style="thick">
        <color theme="8" tint="0.3999499976634979"/>
      </bottom>
    </border>
    <border>
      <left>
        <color indexed="63"/>
      </left>
      <right style="thick">
        <color theme="8" tint="0.3999499976634979"/>
      </right>
      <top style="thin">
        <color theme="8" tint="0.3999499976634979"/>
      </top>
      <bottom style="thin">
        <color theme="8" tint="0.3999499976634979"/>
      </bottom>
    </border>
    <border>
      <left style="thin">
        <color theme="8" tint="0.3999499976634979"/>
      </left>
      <right>
        <color indexed="63"/>
      </right>
      <top style="thin">
        <color theme="8" tint="0.3999499976634979"/>
      </top>
      <bottom style="thin">
        <color theme="8" tint="0.39987999200820923"/>
      </bottom>
    </border>
    <border>
      <left>
        <color indexed="63"/>
      </left>
      <right style="thin">
        <color theme="8" tint="0.39991000294685364"/>
      </right>
      <top style="thin">
        <color theme="8" tint="0.3999499976634979"/>
      </top>
      <bottom style="thin">
        <color theme="8" tint="0.39987999200820923"/>
      </bottom>
    </border>
    <border>
      <left style="thin">
        <color theme="8" tint="0.39991000294685364"/>
      </left>
      <right style="thin">
        <color theme="8" tint="0.39991000294685364"/>
      </right>
      <top style="thick">
        <color theme="8" tint="0.39991000294685364"/>
      </top>
      <bottom style="thin">
        <color theme="8" tint="0.39991000294685364"/>
      </bottom>
    </border>
    <border>
      <left style="thick">
        <color theme="8" tint="0.39991000294685364"/>
      </left>
      <right style="thin">
        <color theme="8" tint="0.3999499976634979"/>
      </right>
      <top style="thick">
        <color theme="8" tint="0.39991000294685364"/>
      </top>
      <bottom style="thin">
        <color theme="8" tint="0.3999499976634979"/>
      </bottom>
    </border>
    <border>
      <left style="thick">
        <color theme="8" tint="0.3999499976634979"/>
      </left>
      <right style="thin">
        <color theme="8" tint="0.3999499976634979"/>
      </right>
      <top style="thin">
        <color theme="8" tint="0.3999499976634979"/>
      </top>
      <bottom>
        <color indexed="63"/>
      </bottom>
    </border>
    <border>
      <left style="thin">
        <color theme="8" tint="0.39991000294685364"/>
      </left>
      <right style="thick">
        <color theme="8" tint="0.39991000294685364"/>
      </right>
      <top style="thick">
        <color theme="8" tint="0.39991000294685364"/>
      </top>
      <bottom style="thin">
        <color theme="8" tint="0.39991000294685364"/>
      </bottom>
    </border>
    <border>
      <left style="thin">
        <color theme="8" tint="0.39991000294685364"/>
      </left>
      <right style="thick">
        <color theme="8" tint="0.39991000294685364"/>
      </right>
      <top style="thin">
        <color theme="8" tint="0.39991000294685364"/>
      </top>
      <bottom style="thin">
        <color theme="8" tint="0.39991000294685364"/>
      </bottom>
    </border>
    <border>
      <left style="thick">
        <color theme="8" tint="0.39991000294685364"/>
      </left>
      <right style="thin">
        <color theme="8" tint="0.3999499976634979"/>
      </right>
      <top style="thin">
        <color theme="8" tint="0.3999499976634979"/>
      </top>
      <bottom style="thin">
        <color theme="8" tint="0.39987999200820923"/>
      </bottom>
    </border>
    <border>
      <left style="thin">
        <color theme="8" tint="0.3999499976634979"/>
      </left>
      <right style="thin">
        <color theme="8" tint="0.3999499976634979"/>
      </right>
      <top style="thin">
        <color theme="8" tint="0.3999499976634979"/>
      </top>
      <bottom style="thin">
        <color theme="8" tint="0.39987999200820923"/>
      </bottom>
    </border>
    <border>
      <left style="thin">
        <color theme="8" tint="0.3999499976634979"/>
      </left>
      <right style="thick">
        <color theme="8" tint="0.3999499976634979"/>
      </right>
      <top style="thin">
        <color theme="8" tint="0.3999499976634979"/>
      </top>
      <bottom>
        <color indexed="63"/>
      </bottom>
    </border>
    <border>
      <left style="thick">
        <color theme="8" tint="0.39991000294685364"/>
      </left>
      <right style="thin">
        <color theme="8" tint="0.3999499976634979"/>
      </right>
      <top style="thin">
        <color theme="8" tint="0.3999499976634979"/>
      </top>
      <bottom style="thick">
        <color theme="8" tint="0.39987999200820923"/>
      </bottom>
    </border>
    <border>
      <left style="thin">
        <color theme="8" tint="0.3999499976634979"/>
      </left>
      <right style="thin">
        <color theme="8" tint="0.3999499976634979"/>
      </right>
      <top style="thin">
        <color theme="8" tint="0.3999499976634979"/>
      </top>
      <bottom style="thick">
        <color theme="8" tint="0.39987999200820923"/>
      </bottom>
    </border>
    <border>
      <left style="thin">
        <color theme="8" tint="0.3999499976634979"/>
      </left>
      <right>
        <color indexed="63"/>
      </right>
      <top style="thin">
        <color theme="8" tint="0.3999499976634979"/>
      </top>
      <bottom style="thick">
        <color theme="8" tint="0.39987999200820923"/>
      </bottom>
    </border>
    <border>
      <left>
        <color indexed="63"/>
      </left>
      <right>
        <color indexed="63"/>
      </right>
      <top style="thin">
        <color theme="8" tint="0.3999499976634979"/>
      </top>
      <bottom style="thick">
        <color theme="8" tint="0.39987999200820923"/>
      </bottom>
    </border>
    <border>
      <left>
        <color indexed="63"/>
      </left>
      <right style="thin">
        <color theme="8" tint="0.39991000294685364"/>
      </right>
      <top style="thin">
        <color theme="8" tint="0.3999499976634979"/>
      </top>
      <bottom style="thick">
        <color theme="8" tint="0.39987999200820923"/>
      </bottom>
    </border>
    <border>
      <left>
        <color indexed="63"/>
      </left>
      <right style="thick">
        <color theme="8" tint="0.39991000294685364"/>
      </right>
      <top style="thin">
        <color theme="8" tint="0.3999499976634979"/>
      </top>
      <bottom style="thick">
        <color theme="8" tint="0.39987999200820923"/>
      </bottom>
    </border>
    <border>
      <left style="thin">
        <color theme="8" tint="0.39991000294685364"/>
      </left>
      <right style="thick">
        <color theme="8" tint="0.39991000294685364"/>
      </right>
      <top style="thin">
        <color theme="8" tint="0.39991000294685364"/>
      </top>
      <bottom>
        <color indexed="63"/>
      </bottom>
    </border>
    <border>
      <left style="thick">
        <color theme="8" tint="0.39991000294685364"/>
      </left>
      <right style="thin">
        <color theme="8" tint="0.39991000294685364"/>
      </right>
      <top style="thick">
        <color theme="8" tint="0.39991000294685364"/>
      </top>
      <bottom style="thin">
        <color theme="8" tint="0.39991000294685364"/>
      </bottom>
    </border>
    <border>
      <left style="thick">
        <color theme="8" tint="0.39991000294685364"/>
      </left>
      <right style="thin">
        <color theme="8" tint="0.39991000294685364"/>
      </right>
      <top style="thin">
        <color theme="8" tint="0.39991000294685364"/>
      </top>
      <bottom style="thin">
        <color theme="8" tint="0.39991000294685364"/>
      </bottom>
    </border>
    <border>
      <left style="thick">
        <color theme="8" tint="0.39991000294685364"/>
      </left>
      <right style="thin">
        <color theme="8" tint="0.39991000294685364"/>
      </right>
      <top style="thin">
        <color theme="8" tint="0.39991000294685364"/>
      </top>
      <bottom>
        <color indexed="63"/>
      </bottom>
    </border>
    <border>
      <left style="thin">
        <color theme="8" tint="0.3999499976634979"/>
      </left>
      <right>
        <color indexed="63"/>
      </right>
      <top>
        <color indexed="63"/>
      </top>
      <bottom style="thin">
        <color theme="8" tint="0.3999499976634979"/>
      </bottom>
    </border>
    <border>
      <left>
        <color indexed="63"/>
      </left>
      <right>
        <color indexed="63"/>
      </right>
      <top>
        <color indexed="63"/>
      </top>
      <bottom style="thin">
        <color theme="8" tint="0.3999499976634979"/>
      </bottom>
    </border>
    <border>
      <left>
        <color indexed="63"/>
      </left>
      <right style="thin">
        <color theme="8" tint="0.39991000294685364"/>
      </right>
      <top>
        <color indexed="63"/>
      </top>
      <bottom style="thin">
        <color theme="8" tint="0.3999499976634979"/>
      </bottom>
    </border>
    <border>
      <left>
        <color indexed="63"/>
      </left>
      <right style="thick">
        <color theme="8" tint="0.39991000294685364"/>
      </right>
      <top>
        <color indexed="63"/>
      </top>
      <bottom style="thin">
        <color theme="8" tint="0.3999499976634979"/>
      </bottom>
    </border>
    <border>
      <left style="thin"/>
      <right style="medium"/>
      <top>
        <color indexed="63"/>
      </top>
      <bottom style="thin"/>
    </border>
    <border>
      <left style="hair"/>
      <right>
        <color indexed="63"/>
      </right>
      <top style="medium"/>
      <bottom style="hair"/>
    </border>
    <border>
      <left>
        <color indexed="63"/>
      </left>
      <right style="medium"/>
      <top style="medium"/>
      <bottom style="hair"/>
    </border>
    <border>
      <left style="hair"/>
      <right>
        <color indexed="63"/>
      </right>
      <top style="hair"/>
      <bottom style="medium"/>
    </border>
    <border>
      <left>
        <color indexed="63"/>
      </left>
      <right style="medium"/>
      <top style="hair"/>
      <bottom style="medium"/>
    </border>
    <border>
      <left style="hair"/>
      <right style="hair"/>
      <top style="medium"/>
      <bottom style="hair"/>
    </border>
    <border>
      <left style="hair"/>
      <right style="hair"/>
      <top style="hair"/>
      <bottom style="medium"/>
    </border>
    <border>
      <left>
        <color indexed="63"/>
      </left>
      <right style="thin"/>
      <top style="medium"/>
      <bottom>
        <color indexed="63"/>
      </bottom>
    </border>
    <border>
      <left style="medium"/>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hair">
        <color indexed="15"/>
      </top>
      <bottom style="hair">
        <color indexed="15"/>
      </bottom>
    </border>
    <border>
      <left>
        <color indexed="63"/>
      </left>
      <right style="medium"/>
      <top style="hair">
        <color indexed="15"/>
      </top>
      <bottom style="double">
        <color indexed="15"/>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style="hair"/>
      <bottom style="hair"/>
    </border>
    <border>
      <left>
        <color indexed="63"/>
      </left>
      <right style="medium"/>
      <top style="hair"/>
      <bottom style="hair"/>
    </border>
    <border>
      <left style="thin"/>
      <right style="hair"/>
      <top style="thin"/>
      <bottom style="hair"/>
    </border>
    <border>
      <left style="thin"/>
      <right style="hair"/>
      <top style="hair"/>
      <bottom style="thin"/>
    </border>
    <border>
      <left>
        <color indexed="63"/>
      </left>
      <right>
        <color indexed="63"/>
      </right>
      <top style="hair"/>
      <bottom style="thin"/>
    </border>
    <border>
      <left>
        <color indexed="63"/>
      </left>
      <right>
        <color indexed="63"/>
      </right>
      <top style="medium"/>
      <bottom style="hair"/>
    </border>
    <border>
      <left>
        <color indexed="63"/>
      </left>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medium"/>
      <right style="hair"/>
      <top style="medium"/>
      <bottom style="hair"/>
    </border>
    <border>
      <left style="medium"/>
      <right style="hair"/>
      <top style="hair"/>
      <bottom style="thin"/>
    </border>
    <border>
      <left style="hair"/>
      <right style="thin"/>
      <top style="thin"/>
      <bottom style="hair"/>
    </border>
    <border>
      <left style="medium"/>
      <right style="hair"/>
      <top style="thin"/>
      <bottom style="hair"/>
    </border>
    <border>
      <left style="medium"/>
      <right style="hair"/>
      <top style="hair"/>
      <bottom style="medium"/>
    </border>
    <border>
      <left>
        <color indexed="63"/>
      </left>
      <right style="thin"/>
      <top style="hair"/>
      <bottom style="thin"/>
    </border>
    <border>
      <left style="medium"/>
      <right>
        <color indexed="63"/>
      </right>
      <top style="hair"/>
      <bottom style="hair"/>
    </border>
    <border>
      <left>
        <color indexed="63"/>
      </left>
      <right style="hair"/>
      <top style="medium"/>
      <bottom style="hair"/>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color indexed="63"/>
      </bottom>
    </border>
    <border>
      <left>
        <color indexed="63"/>
      </left>
      <right style="medium"/>
      <top style="thin">
        <color theme="4" tint="0.7999799847602844"/>
      </top>
      <bottom>
        <color indexed="63"/>
      </bottom>
    </border>
    <border>
      <left>
        <color indexed="63"/>
      </left>
      <right style="medium"/>
      <top>
        <color indexed="63"/>
      </top>
      <bottom style="thin">
        <color theme="4" tint="0.7999500036239624"/>
      </bottom>
    </border>
    <border>
      <left style="hair"/>
      <right>
        <color indexed="63"/>
      </right>
      <top style="hair"/>
      <bottom style="double"/>
    </border>
    <border>
      <left>
        <color indexed="63"/>
      </left>
      <right style="thin"/>
      <top style="hair"/>
      <bottom style="double"/>
    </border>
    <border>
      <left style="hair"/>
      <right style="hair"/>
      <top style="double"/>
      <bottom style="hair"/>
    </border>
    <border>
      <left style="hair"/>
      <right>
        <color indexed="63"/>
      </right>
      <top style="double"/>
      <bottom style="hair"/>
    </border>
    <border>
      <left>
        <color indexed="63"/>
      </left>
      <right>
        <color indexed="63"/>
      </right>
      <top style="thin"/>
      <bottom style="double"/>
    </border>
    <border>
      <left>
        <color indexed="63"/>
      </left>
      <right style="medium"/>
      <top style="thin"/>
      <bottom style="double"/>
    </border>
    <border>
      <left>
        <color indexed="63"/>
      </left>
      <right>
        <color indexed="63"/>
      </right>
      <top style="double"/>
      <bottom style="hair"/>
    </border>
    <border>
      <left>
        <color indexed="63"/>
      </left>
      <right style="hair"/>
      <top style="double"/>
      <bottom style="hair"/>
    </border>
    <border>
      <left style="hair"/>
      <right style="hair"/>
      <top style="double"/>
      <bottom>
        <color indexed="63"/>
      </bottom>
    </border>
    <border>
      <left style="thin"/>
      <right>
        <color indexed="63"/>
      </right>
      <top style="hair"/>
      <bottom>
        <color indexed="63"/>
      </bottom>
    </border>
    <border>
      <left style="thin"/>
      <right>
        <color indexed="63"/>
      </right>
      <top>
        <color indexed="63"/>
      </top>
      <bottom style="double"/>
    </border>
    <border>
      <left>
        <color indexed="63"/>
      </left>
      <right style="hair"/>
      <top style="hair"/>
      <bottom style="double"/>
    </border>
    <border>
      <left style="hair"/>
      <right>
        <color indexed="63"/>
      </right>
      <top>
        <color indexed="63"/>
      </top>
      <bottom style="double"/>
    </border>
    <border>
      <left>
        <color indexed="63"/>
      </left>
      <right style="hair"/>
      <top>
        <color indexed="63"/>
      </top>
      <bottom style="double"/>
    </border>
    <border>
      <left>
        <color indexed="63"/>
      </left>
      <right style="medium"/>
      <top style="double"/>
      <bottom>
        <color indexed="63"/>
      </bottom>
    </border>
    <border>
      <left>
        <color indexed="63"/>
      </left>
      <right style="medium"/>
      <top>
        <color indexed="63"/>
      </top>
      <bottom style="thin"/>
    </border>
    <border>
      <left>
        <color indexed="63"/>
      </left>
      <right style="medium"/>
      <top style="double"/>
      <bottom style="hair"/>
    </border>
    <border>
      <left style="medium"/>
      <right style="hair"/>
      <top style="double"/>
      <bottom>
        <color indexed="63"/>
      </bottom>
    </border>
    <border>
      <left style="medium"/>
      <right style="hair"/>
      <top>
        <color indexed="63"/>
      </top>
      <bottom style="thin"/>
    </border>
    <border>
      <left style="medium"/>
      <right>
        <color indexed="63"/>
      </right>
      <top style="hair"/>
      <bottom style="double"/>
    </border>
    <border>
      <left>
        <color indexed="63"/>
      </left>
      <right style="medium"/>
      <top style="hair"/>
      <bottom style="double"/>
    </border>
    <border>
      <left>
        <color indexed="63"/>
      </left>
      <right style="medium"/>
      <top style="thin"/>
      <bottom>
        <color indexed="63"/>
      </bottom>
    </border>
    <border>
      <left>
        <color indexed="63"/>
      </left>
      <right style="thin"/>
      <top>
        <color indexed="63"/>
      </top>
      <bottom style="hair"/>
    </border>
    <border>
      <left style="medium"/>
      <right>
        <color indexed="63"/>
      </right>
      <top style="dotted"/>
      <bottom>
        <color indexed="63"/>
      </bottom>
    </border>
    <border>
      <left>
        <color indexed="63"/>
      </left>
      <right style="hair"/>
      <top style="dotted"/>
      <bottom>
        <color indexed="63"/>
      </bottom>
    </border>
    <border>
      <left style="medium"/>
      <right>
        <color indexed="63"/>
      </right>
      <top>
        <color indexed="63"/>
      </top>
      <bottom style="double"/>
    </border>
    <border>
      <left>
        <color indexed="63"/>
      </left>
      <right>
        <color indexed="63"/>
      </right>
      <top>
        <color indexed="63"/>
      </top>
      <bottom style="double"/>
    </border>
    <border>
      <left style="hair"/>
      <right>
        <color indexed="63"/>
      </right>
      <top style="dotted"/>
      <bottom>
        <color indexed="63"/>
      </bottom>
    </border>
    <border>
      <left style="hair"/>
      <right>
        <color indexed="63"/>
      </right>
      <top>
        <color indexed="63"/>
      </top>
      <bottom style="dotted"/>
    </border>
    <border>
      <left style="thin"/>
      <right>
        <color indexed="63"/>
      </right>
      <top style="thin"/>
      <bottom style="double"/>
    </border>
    <border>
      <left>
        <color indexed="63"/>
      </left>
      <right style="hair"/>
      <top style="thin"/>
      <bottom style="double"/>
    </border>
    <border>
      <left style="thin"/>
      <right style="hair"/>
      <top style="medium"/>
      <bottom>
        <color indexed="63"/>
      </bottom>
    </border>
    <border>
      <left style="thin"/>
      <right style="hair"/>
      <top>
        <color indexed="63"/>
      </top>
      <bottom>
        <color indexed="63"/>
      </bottom>
    </border>
    <border>
      <left style="thin"/>
      <right style="hair"/>
      <top>
        <color indexed="63"/>
      </top>
      <bottom style="thin"/>
    </border>
    <border>
      <left style="medium"/>
      <right>
        <color indexed="63"/>
      </right>
      <top style="medium"/>
      <bottom style="dotted"/>
    </border>
    <border>
      <left>
        <color indexed="63"/>
      </left>
      <right>
        <color indexed="63"/>
      </right>
      <top style="medium"/>
      <bottom style="dotted"/>
    </border>
    <border>
      <left>
        <color indexed="63"/>
      </left>
      <right style="hair"/>
      <top style="medium"/>
      <bottom style="dotted"/>
    </border>
    <border>
      <left style="medium"/>
      <right>
        <color indexed="63"/>
      </right>
      <top style="dotted"/>
      <bottom style="dotted"/>
    </border>
    <border>
      <left>
        <color indexed="63"/>
      </left>
      <right style="hair"/>
      <top style="dotted"/>
      <bottom style="dotted"/>
    </border>
    <border>
      <left>
        <color indexed="63"/>
      </left>
      <right style="thick"/>
      <top style="hair"/>
      <bottom style="hair"/>
    </border>
    <border>
      <left>
        <color indexed="63"/>
      </left>
      <right style="thick"/>
      <top>
        <color indexed="63"/>
      </top>
      <bottom style="thin"/>
    </border>
    <border>
      <left style="hair"/>
      <right>
        <color indexed="63"/>
      </right>
      <top style="thick"/>
      <bottom>
        <color indexed="63"/>
      </bottom>
    </border>
    <border>
      <left>
        <color indexed="63"/>
      </left>
      <right style="thick"/>
      <top style="thick"/>
      <bottom>
        <color indexed="63"/>
      </bottom>
    </border>
    <border>
      <left>
        <color indexed="63"/>
      </left>
      <right style="thick"/>
      <top style="thin"/>
      <bottom style="hair"/>
    </border>
    <border>
      <left>
        <color indexed="63"/>
      </left>
      <right style="hair"/>
      <top style="thick"/>
      <bottom>
        <color indexed="63"/>
      </bottom>
    </border>
    <border>
      <left style="hair"/>
      <right style="hair"/>
      <top style="thick"/>
      <bottom>
        <color indexed="63"/>
      </bottom>
    </border>
    <border>
      <left>
        <color indexed="63"/>
      </left>
      <right style="thin"/>
      <top style="thick"/>
      <bottom>
        <color indexed="63"/>
      </bottom>
    </border>
    <border>
      <left style="thick"/>
      <right style="hair"/>
      <top style="thick"/>
      <bottom>
        <color indexed="63"/>
      </bottom>
    </border>
    <border>
      <left style="thick"/>
      <right style="hair"/>
      <top>
        <color indexed="63"/>
      </top>
      <bottom style="thin"/>
    </border>
    <border>
      <left style="thick"/>
      <right style="thin"/>
      <top style="hair"/>
      <bottom style="thin"/>
    </border>
    <border>
      <left style="thin"/>
      <right style="thin"/>
      <top style="hair"/>
      <bottom style="thin"/>
    </border>
    <border>
      <left style="medium"/>
      <right>
        <color indexed="63"/>
      </right>
      <top style="hair"/>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style="hair"/>
    </border>
    <border>
      <left style="hair"/>
      <right>
        <color indexed="63"/>
      </right>
      <top style="hair"/>
      <bottom style="thick"/>
    </border>
    <border>
      <left>
        <color indexed="63"/>
      </left>
      <right style="hair"/>
      <top style="hair"/>
      <bottom style="thick"/>
    </border>
    <border>
      <left>
        <color indexed="63"/>
      </left>
      <right style="thick"/>
      <top style="hair"/>
      <bottom style="thick"/>
    </border>
    <border>
      <left style="hair"/>
      <right>
        <color indexed="63"/>
      </right>
      <top>
        <color indexed="63"/>
      </top>
      <bottom style="thick"/>
    </border>
    <border>
      <left>
        <color indexed="63"/>
      </left>
      <right style="hair"/>
      <top>
        <color indexed="63"/>
      </top>
      <bottom style="thick"/>
    </border>
    <border>
      <left style="thick"/>
      <right style="thin"/>
      <top>
        <color indexed="63"/>
      </top>
      <bottom style="hair"/>
    </border>
    <border>
      <left style="thin"/>
      <right style="thin"/>
      <top>
        <color indexed="63"/>
      </top>
      <bottom style="hair"/>
    </border>
    <border>
      <left style="thick"/>
      <right style="thin"/>
      <top>
        <color indexed="63"/>
      </top>
      <bottom style="thick"/>
    </border>
    <border>
      <left style="thin"/>
      <right style="thin"/>
      <top>
        <color indexed="63"/>
      </top>
      <bottom style="thick"/>
    </border>
    <border>
      <left style="thin"/>
      <right>
        <color indexed="63"/>
      </right>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color indexed="63"/>
      </right>
      <top style="thick"/>
      <bottom style="thick"/>
    </border>
    <border>
      <left>
        <color indexed="63"/>
      </left>
      <right style="thin"/>
      <top>
        <color indexed="63"/>
      </top>
      <bottom style="thick"/>
    </border>
    <border>
      <left>
        <color indexed="63"/>
      </left>
      <right style="thick"/>
      <top>
        <color indexed="63"/>
      </top>
      <bottom style="hair"/>
    </border>
    <border>
      <left>
        <color indexed="63"/>
      </left>
      <right style="thick"/>
      <top style="hair"/>
      <bottom style="thin"/>
    </border>
    <border>
      <left>
        <color indexed="63"/>
      </left>
      <right style="thick"/>
      <top style="thin"/>
      <bottom>
        <color indexed="63"/>
      </bottom>
    </border>
    <border>
      <left style="hair"/>
      <right>
        <color indexed="63"/>
      </right>
      <top style="thick"/>
      <bottom style="thin"/>
    </border>
    <border>
      <left>
        <color indexed="63"/>
      </left>
      <right style="hair"/>
      <top style="thick"/>
      <bottom style="thin"/>
    </border>
    <border>
      <left>
        <color indexed="63"/>
      </left>
      <right style="thick"/>
      <top style="thick"/>
      <bottom style="thin"/>
    </border>
    <border>
      <left>
        <color indexed="63"/>
      </left>
      <right style="thick"/>
      <top>
        <color indexed="63"/>
      </top>
      <bottom style="thick"/>
    </border>
    <border>
      <left>
        <color indexed="63"/>
      </left>
      <right style="thin"/>
      <top style="thin"/>
      <bottom style="hair"/>
    </border>
    <border>
      <left style="thick"/>
      <right>
        <color indexed="63"/>
      </right>
      <top style="hair"/>
      <bottom style="thick"/>
    </border>
    <border>
      <left style="hair"/>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color indexed="63"/>
      </top>
      <bottom style="hair"/>
    </border>
    <border>
      <left style="thin"/>
      <right style="hair"/>
      <top>
        <color indexed="63"/>
      </top>
      <bottom style="hair"/>
    </border>
    <border>
      <left style="hair"/>
      <right style="thin"/>
      <top>
        <color indexed="63"/>
      </top>
      <bottom style="thick"/>
    </border>
    <border>
      <left style="thin"/>
      <right style="hair"/>
      <top>
        <color indexed="63"/>
      </top>
      <bottom style="thick"/>
    </border>
    <border>
      <left style="thin"/>
      <right style="thick"/>
      <top>
        <color indexed="63"/>
      </top>
      <bottom style="thick"/>
    </border>
    <border>
      <left style="thin"/>
      <right style="thin"/>
      <top style="thick"/>
      <bottom style="thin"/>
    </border>
    <border>
      <left style="thin"/>
      <right style="thick"/>
      <top style="thick"/>
      <bottom style="thin"/>
    </border>
    <border>
      <left style="thin"/>
      <right>
        <color indexed="63"/>
      </right>
      <top style="hair"/>
      <bottom style="thick"/>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thin"/>
      <bottom style="hair"/>
    </border>
    <border>
      <left>
        <color indexed="63"/>
      </left>
      <right style="thin"/>
      <top style="thick"/>
      <bottom style="thick"/>
    </border>
    <border>
      <left style="thick"/>
      <right>
        <color indexed="63"/>
      </right>
      <top style="thick"/>
      <bottom style="thin"/>
    </border>
    <border>
      <left style="thick"/>
      <right>
        <color indexed="63"/>
      </right>
      <top style="thin"/>
      <bottom style="hair"/>
    </border>
    <border>
      <left style="thin"/>
      <right style="thick"/>
      <top>
        <color indexed="63"/>
      </top>
      <bottom style="hair"/>
    </border>
    <border>
      <left style="thick"/>
      <right>
        <color indexed="63"/>
      </right>
      <top style="thick"/>
      <bottom style="hair"/>
    </border>
    <border>
      <left style="hair"/>
      <right style="thin"/>
      <top style="thick"/>
      <bottom style="thin"/>
    </border>
    <border>
      <left style="thin"/>
      <right style="hair"/>
      <top style="thick"/>
      <bottom style="thin"/>
    </border>
    <border>
      <left>
        <color indexed="63"/>
      </left>
      <right style="thin"/>
      <top style="thin"/>
      <bottom>
        <color indexed="63"/>
      </bottom>
    </border>
    <border>
      <left style="thin"/>
      <right style="thick"/>
      <top style="thin"/>
      <bottom>
        <color indexed="63"/>
      </bottom>
    </border>
    <border>
      <left style="thin"/>
      <right style="thick"/>
      <top style="hair"/>
      <bottom style="thin"/>
    </border>
    <border>
      <left style="thick"/>
      <right style="thin"/>
      <top style="thick"/>
      <bottom style="thin"/>
    </border>
    <border>
      <left style="thick"/>
      <right style="thin"/>
      <top style="thin"/>
      <bottom>
        <color indexed="63"/>
      </bottom>
    </border>
    <border>
      <left style="thin"/>
      <right>
        <color indexed="63"/>
      </right>
      <top style="thin"/>
      <bottom>
        <color indexed="63"/>
      </bottom>
    </border>
    <border>
      <left style="medium"/>
      <right style="hair"/>
      <top style="medium"/>
      <bottom style="thin"/>
    </border>
    <border>
      <left style="hair"/>
      <right style="hair"/>
      <top style="medium"/>
      <bottom style="thin"/>
    </border>
    <border>
      <left style="hair"/>
      <right style="medium"/>
      <top style="medium"/>
      <bottom style="thin"/>
    </border>
    <border>
      <left style="hair"/>
      <right style="medium"/>
      <top style="medium"/>
      <bottom style="hair"/>
    </border>
    <border>
      <left style="hair"/>
      <right style="medium"/>
      <top style="hair"/>
      <bottom style="medium"/>
    </border>
    <border>
      <left>
        <color indexed="63"/>
      </left>
      <right style="thick"/>
      <top>
        <color indexed="63"/>
      </top>
      <bottom>
        <color indexed="63"/>
      </bottom>
    </border>
  </borders>
  <cellStyleXfs count="8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7" fillId="2" borderId="0" applyNumberFormat="0" applyBorder="0" applyAlignment="0" applyProtection="0"/>
    <xf numFmtId="0" fontId="227" fillId="3" borderId="0" applyNumberFormat="0" applyBorder="0" applyAlignment="0" applyProtection="0"/>
    <xf numFmtId="0" fontId="227" fillId="4" borderId="0" applyNumberFormat="0" applyBorder="0" applyAlignment="0" applyProtection="0"/>
    <xf numFmtId="0" fontId="227" fillId="5" borderId="0" applyNumberFormat="0" applyBorder="0" applyAlignment="0" applyProtection="0"/>
    <xf numFmtId="0" fontId="227" fillId="6" borderId="0" applyNumberFormat="0" applyBorder="0" applyAlignment="0" applyProtection="0"/>
    <xf numFmtId="0" fontId="227" fillId="7" borderId="0" applyNumberFormat="0" applyBorder="0" applyAlignment="0" applyProtection="0"/>
    <xf numFmtId="0" fontId="227" fillId="8" borderId="0" applyNumberFormat="0" applyBorder="0" applyAlignment="0" applyProtection="0"/>
    <xf numFmtId="0" fontId="227" fillId="9" borderId="0" applyNumberFormat="0" applyBorder="0" applyAlignment="0" applyProtection="0"/>
    <xf numFmtId="0" fontId="227" fillId="10" borderId="0" applyNumberFormat="0" applyBorder="0" applyAlignment="0" applyProtection="0"/>
    <xf numFmtId="0" fontId="227" fillId="11" borderId="0" applyNumberFormat="0" applyBorder="0" applyAlignment="0" applyProtection="0"/>
    <xf numFmtId="0" fontId="227" fillId="12" borderId="0" applyNumberFormat="0" applyBorder="0" applyAlignment="0" applyProtection="0"/>
    <xf numFmtId="0" fontId="227" fillId="13" borderId="0" applyNumberFormat="0" applyBorder="0" applyAlignment="0" applyProtection="0"/>
    <xf numFmtId="0" fontId="228" fillId="14" borderId="0" applyNumberFormat="0" applyBorder="0" applyAlignment="0" applyProtection="0"/>
    <xf numFmtId="0" fontId="228" fillId="15" borderId="0" applyNumberFormat="0" applyBorder="0" applyAlignment="0" applyProtection="0"/>
    <xf numFmtId="0" fontId="228" fillId="16" borderId="0" applyNumberFormat="0" applyBorder="0" applyAlignment="0" applyProtection="0"/>
    <xf numFmtId="0" fontId="228" fillId="17" borderId="0" applyNumberFormat="0" applyBorder="0" applyAlignment="0" applyProtection="0"/>
    <xf numFmtId="0" fontId="228" fillId="18" borderId="0" applyNumberFormat="0" applyBorder="0" applyAlignment="0" applyProtection="0"/>
    <xf numFmtId="0" fontId="228" fillId="19" borderId="0" applyNumberFormat="0" applyBorder="0" applyAlignment="0" applyProtection="0"/>
    <xf numFmtId="177" fontId="5" fillId="0" borderId="0" applyFill="0" applyBorder="0" applyAlignment="0">
      <protection/>
    </xf>
    <xf numFmtId="38" fontId="6" fillId="20" borderId="0" applyNumberFormat="0" applyBorder="0" applyAlignment="0" applyProtection="0"/>
    <xf numFmtId="0" fontId="7" fillId="0" borderId="1" applyNumberFormat="0" applyAlignment="0" applyProtection="0"/>
    <xf numFmtId="0" fontId="7" fillId="0" borderId="2">
      <alignment horizontal="left" vertical="center"/>
      <protection/>
    </xf>
    <xf numFmtId="10" fontId="6" fillId="21" borderId="3" applyNumberFormat="0" applyBorder="0" applyAlignment="0" applyProtection="0"/>
    <xf numFmtId="178" fontId="5" fillId="0" borderId="0">
      <alignment/>
      <protection/>
    </xf>
    <xf numFmtId="0" fontId="8" fillId="0" borderId="0">
      <alignment/>
      <protection/>
    </xf>
    <xf numFmtId="10" fontId="8" fillId="0" borderId="0" applyFont="0" applyFill="0" applyBorder="0" applyAlignment="0" applyProtection="0"/>
    <xf numFmtId="0" fontId="228" fillId="22" borderId="0" applyNumberFormat="0" applyBorder="0" applyAlignment="0" applyProtection="0"/>
    <xf numFmtId="0" fontId="228" fillId="23" borderId="0" applyNumberFormat="0" applyBorder="0" applyAlignment="0" applyProtection="0"/>
    <xf numFmtId="0" fontId="228" fillId="24" borderId="0" applyNumberFormat="0" applyBorder="0" applyAlignment="0" applyProtection="0"/>
    <xf numFmtId="0" fontId="228" fillId="25" borderId="0" applyNumberFormat="0" applyBorder="0" applyAlignment="0" applyProtection="0"/>
    <xf numFmtId="0" fontId="228" fillId="26" borderId="0" applyNumberFormat="0" applyBorder="0" applyAlignment="0" applyProtection="0"/>
    <xf numFmtId="0" fontId="228" fillId="27" borderId="0" applyNumberFormat="0" applyBorder="0" applyAlignment="0" applyProtection="0"/>
    <xf numFmtId="0" fontId="229" fillId="0" borderId="0" applyNumberFormat="0" applyFill="0" applyBorder="0" applyAlignment="0" applyProtection="0"/>
    <xf numFmtId="0" fontId="230" fillId="28" borderId="4" applyNumberFormat="0" applyAlignment="0" applyProtection="0"/>
    <xf numFmtId="0" fontId="231" fillId="29"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0" borderId="5" applyNumberFormat="0" applyFont="0" applyAlignment="0" applyProtection="0"/>
    <xf numFmtId="0" fontId="232" fillId="0" borderId="6" applyNumberFormat="0" applyFill="0" applyAlignment="0" applyProtection="0"/>
    <xf numFmtId="0" fontId="233" fillId="31" borderId="0" applyNumberFormat="0" applyBorder="0" applyAlignment="0" applyProtection="0"/>
    <xf numFmtId="0" fontId="234" fillId="32" borderId="7" applyNumberFormat="0" applyAlignment="0" applyProtection="0"/>
    <xf numFmtId="0" fontId="2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27" fillId="0" borderId="0" applyFont="0" applyFill="0" applyBorder="0" applyAlignment="0" applyProtection="0"/>
    <xf numFmtId="0" fontId="236" fillId="0" borderId="8" applyNumberFormat="0" applyFill="0" applyAlignment="0" applyProtection="0"/>
    <xf numFmtId="0" fontId="237" fillId="0" borderId="9" applyNumberFormat="0" applyFill="0" applyAlignment="0" applyProtection="0"/>
    <xf numFmtId="0" fontId="238" fillId="0" borderId="10" applyNumberFormat="0" applyFill="0" applyAlignment="0" applyProtection="0"/>
    <xf numFmtId="0" fontId="238" fillId="0" borderId="0" applyNumberFormat="0" applyFill="0" applyBorder="0" applyAlignment="0" applyProtection="0"/>
    <xf numFmtId="0" fontId="239" fillId="0" borderId="11" applyNumberFormat="0" applyFill="0" applyAlignment="0" applyProtection="0"/>
    <xf numFmtId="0" fontId="240" fillId="32" borderId="12" applyNumberFormat="0" applyAlignment="0" applyProtection="0"/>
    <xf numFmtId="0" fontId="2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42" fillId="33" borderId="7" applyNumberFormat="0" applyAlignment="0" applyProtection="0"/>
    <xf numFmtId="0" fontId="227" fillId="0" borderId="0">
      <alignment vertical="center"/>
      <protection/>
    </xf>
    <xf numFmtId="0" fontId="0" fillId="0" borderId="0">
      <alignment/>
      <protection/>
    </xf>
    <xf numFmtId="0" fontId="0" fillId="0" borderId="0">
      <alignment vertical="center"/>
      <protection/>
    </xf>
    <xf numFmtId="0" fontId="227" fillId="0" borderId="0">
      <alignment vertical="center"/>
      <protection/>
    </xf>
    <xf numFmtId="0" fontId="21" fillId="0" borderId="0">
      <alignment vertical="center"/>
      <protection/>
    </xf>
    <xf numFmtId="0" fontId="2" fillId="0" borderId="0">
      <alignment/>
      <protection/>
    </xf>
    <xf numFmtId="0" fontId="243" fillId="0" borderId="0" applyNumberFormat="0" applyFill="0" applyBorder="0" applyAlignment="0" applyProtection="0"/>
    <xf numFmtId="0" fontId="10" fillId="34" borderId="0">
      <alignment horizontal="center"/>
      <protection/>
    </xf>
    <xf numFmtId="0" fontId="244" fillId="35" borderId="0" applyNumberFormat="0" applyBorder="0" applyAlignment="0" applyProtection="0"/>
  </cellStyleXfs>
  <cellXfs count="139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NumberFormat="1" applyFont="1" applyAlignment="1">
      <alignment horizontal="center"/>
    </xf>
    <xf numFmtId="0" fontId="2" fillId="0" borderId="0" xfId="0" applyFont="1" applyBorder="1" applyAlignment="1">
      <alignment/>
    </xf>
    <xf numFmtId="176" fontId="2" fillId="0" borderId="0" xfId="0" applyNumberFormat="1" applyFont="1" applyAlignment="1">
      <alignment/>
    </xf>
    <xf numFmtId="0" fontId="17" fillId="0" borderId="0" xfId="0" applyFont="1" applyAlignment="1">
      <alignment horizontal="center" vertical="center"/>
    </xf>
    <xf numFmtId="0" fontId="2" fillId="0" borderId="0" xfId="0" applyFont="1" applyAlignment="1">
      <alignment horizontal="center" vertical="center"/>
    </xf>
    <xf numFmtId="0" fontId="13" fillId="0" borderId="0" xfId="0" applyFont="1" applyFill="1" applyBorder="1" applyAlignment="1" applyProtection="1">
      <alignment horizontal="center" vertical="center"/>
      <protection/>
    </xf>
    <xf numFmtId="0" fontId="0" fillId="0" borderId="0" xfId="0" applyBorder="1" applyAlignment="1">
      <alignment/>
    </xf>
    <xf numFmtId="0" fontId="22" fillId="0" borderId="0" xfId="0" applyFont="1" applyFill="1" applyBorder="1" applyAlignment="1">
      <alignment horizontal="center"/>
    </xf>
    <xf numFmtId="0" fontId="1" fillId="0" borderId="0" xfId="0" applyFont="1" applyAlignment="1">
      <alignment/>
    </xf>
    <xf numFmtId="0" fontId="2" fillId="0" borderId="0" xfId="0" applyFont="1" applyAlignment="1">
      <alignment horizontal="center"/>
    </xf>
    <xf numFmtId="0" fontId="15" fillId="0" borderId="0" xfId="0" applyNumberFormat="1" applyFont="1" applyAlignment="1">
      <alignment horizontal="center"/>
    </xf>
    <xf numFmtId="0" fontId="15" fillId="0" borderId="0" xfId="0" applyFont="1" applyAlignment="1">
      <alignment/>
    </xf>
    <xf numFmtId="176" fontId="15" fillId="0" borderId="0" xfId="0" applyNumberFormat="1" applyFont="1" applyAlignment="1">
      <alignment/>
    </xf>
    <xf numFmtId="0" fontId="15" fillId="0" borderId="0" xfId="0" applyNumberFormat="1" applyFont="1" applyBorder="1" applyAlignment="1">
      <alignment vertical="center"/>
    </xf>
    <xf numFmtId="0" fontId="2" fillId="36" borderId="3" xfId="0" applyFont="1" applyFill="1" applyBorder="1" applyAlignment="1">
      <alignment horizontal="center" vertical="center"/>
    </xf>
    <xf numFmtId="0" fontId="2" fillId="36" borderId="3" xfId="0" applyFont="1" applyFill="1" applyBorder="1" applyAlignment="1">
      <alignment horizontal="center" vertical="center" shrinkToFit="1"/>
    </xf>
    <xf numFmtId="0" fontId="2" fillId="0" borderId="0" xfId="0" applyFont="1" applyAlignment="1">
      <alignment horizontal="center" vertical="center" shrinkToFit="1"/>
    </xf>
    <xf numFmtId="0" fontId="26" fillId="0" borderId="0" xfId="0" applyNumberFormat="1" applyFont="1" applyAlignment="1">
      <alignment vertical="center"/>
    </xf>
    <xf numFmtId="0" fontId="33" fillId="0" borderId="0" xfId="0" applyFont="1" applyBorder="1" applyAlignment="1">
      <alignment/>
    </xf>
    <xf numFmtId="0" fontId="32" fillId="0" borderId="0" xfId="0" applyFont="1" applyBorder="1" applyAlignment="1">
      <alignment/>
    </xf>
    <xf numFmtId="0" fontId="2" fillId="36" borderId="13" xfId="0" applyFont="1" applyFill="1" applyBorder="1" applyAlignment="1">
      <alignment horizontal="center" vertical="center" shrinkToFit="1"/>
    </xf>
    <xf numFmtId="0" fontId="2" fillId="36" borderId="13" xfId="0" applyFont="1" applyFill="1" applyBorder="1" applyAlignment="1">
      <alignment vertical="center" shrinkToFit="1"/>
    </xf>
    <xf numFmtId="0" fontId="18" fillId="36" borderId="13" xfId="0" applyFont="1" applyFill="1" applyBorder="1" applyAlignment="1">
      <alignment vertical="center" shrinkToFit="1"/>
    </xf>
    <xf numFmtId="0" fontId="27" fillId="0" borderId="14" xfId="0" applyFont="1" applyBorder="1" applyAlignment="1">
      <alignment horizontal="center" vertical="center" shrinkToFit="1"/>
    </xf>
    <xf numFmtId="0" fontId="15" fillId="0" borderId="15" xfId="0" applyFont="1" applyFill="1" applyBorder="1" applyAlignment="1" applyProtection="1">
      <alignment horizontal="center" vertical="center" shrinkToFit="1"/>
      <protection/>
    </xf>
    <xf numFmtId="0" fontId="15" fillId="0" borderId="16" xfId="0" applyFont="1" applyFill="1" applyBorder="1" applyAlignment="1" applyProtection="1">
      <alignment horizontal="center" vertical="center" shrinkToFit="1"/>
      <protection/>
    </xf>
    <xf numFmtId="0" fontId="15" fillId="0" borderId="17" xfId="0" applyFont="1" applyFill="1" applyBorder="1" applyAlignment="1" applyProtection="1">
      <alignment horizontal="center" vertical="center" shrinkToFit="1"/>
      <protection/>
    </xf>
    <xf numFmtId="0" fontId="2" fillId="0" borderId="0" xfId="0" applyFont="1" applyAlignment="1">
      <alignment vertical="center" shrinkToFit="1"/>
    </xf>
    <xf numFmtId="0" fontId="38" fillId="0" borderId="0" xfId="0" applyFont="1" applyAlignment="1">
      <alignment horizontal="center" vertical="center" shrinkToFit="1"/>
    </xf>
    <xf numFmtId="0" fontId="38" fillId="0" borderId="0" xfId="0" applyFont="1" applyAlignment="1">
      <alignment vertical="center" shrinkToFit="1"/>
    </xf>
    <xf numFmtId="0" fontId="39" fillId="0" borderId="0" xfId="0" applyFont="1" applyAlignment="1">
      <alignment horizontal="center" vertical="center" shrinkToFit="1"/>
    </xf>
    <xf numFmtId="0" fontId="40" fillId="0" borderId="0" xfId="0" applyFont="1" applyAlignment="1">
      <alignment horizontal="center" vertical="center" shrinkToFit="1"/>
    </xf>
    <xf numFmtId="0" fontId="18" fillId="0" borderId="0" xfId="0" applyFont="1" applyAlignment="1">
      <alignment/>
    </xf>
    <xf numFmtId="0" fontId="38" fillId="0" borderId="0" xfId="0" applyFont="1" applyAlignment="1">
      <alignment/>
    </xf>
    <xf numFmtId="0" fontId="15" fillId="0" borderId="18" xfId="0" applyFont="1" applyFill="1" applyBorder="1" applyAlignment="1" applyProtection="1">
      <alignment horizontal="center" vertical="center" shrinkToFit="1"/>
      <protection/>
    </xf>
    <xf numFmtId="179" fontId="15" fillId="0" borderId="17" xfId="0" applyNumberFormat="1" applyFont="1" applyFill="1" applyBorder="1" applyAlignment="1" applyProtection="1">
      <alignment horizontal="center" vertical="center" shrinkToFit="1"/>
      <protection/>
    </xf>
    <xf numFmtId="0" fontId="15" fillId="0" borderId="19" xfId="0" applyFont="1" applyFill="1" applyBorder="1" applyAlignment="1" applyProtection="1">
      <alignment horizontal="center" vertical="center" shrinkToFit="1"/>
      <protection/>
    </xf>
    <xf numFmtId="0" fontId="50" fillId="0" borderId="15"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179" fontId="15" fillId="0" borderId="16" xfId="0" applyNumberFormat="1" applyFont="1" applyFill="1" applyBorder="1" applyAlignment="1" applyProtection="1">
      <alignment horizontal="center" vertical="center" shrinkToFit="1"/>
      <protection/>
    </xf>
    <xf numFmtId="0" fontId="15" fillId="0" borderId="21" xfId="0" applyFont="1" applyFill="1" applyBorder="1" applyAlignment="1" applyProtection="1">
      <alignment horizontal="center" vertical="center" shrinkToFit="1"/>
      <protection/>
    </xf>
    <xf numFmtId="0" fontId="50" fillId="0" borderId="16" xfId="0" applyFont="1" applyFill="1" applyBorder="1" applyAlignment="1" applyProtection="1">
      <alignment horizontal="center" vertical="center" shrinkToFit="1"/>
      <protection/>
    </xf>
    <xf numFmtId="0" fontId="23" fillId="0" borderId="22" xfId="0" applyFont="1" applyFill="1" applyBorder="1" applyAlignment="1" applyProtection="1">
      <alignment horizontal="center" vertical="center" shrinkToFit="1"/>
      <protection/>
    </xf>
    <xf numFmtId="179" fontId="15" fillId="0" borderId="15" xfId="0" applyNumberFormat="1" applyFont="1" applyFill="1" applyBorder="1" applyAlignment="1" applyProtection="1">
      <alignment horizontal="center" vertical="center" shrinkToFit="1"/>
      <protection/>
    </xf>
    <xf numFmtId="0" fontId="23" fillId="0" borderId="23" xfId="0" applyFont="1" applyFill="1" applyBorder="1" applyAlignment="1" applyProtection="1">
      <alignment horizontal="center" vertical="center" shrinkToFit="1"/>
      <protection/>
    </xf>
    <xf numFmtId="0" fontId="50" fillId="0" borderId="17" xfId="0" applyFont="1" applyFill="1" applyBorder="1" applyAlignment="1" applyProtection="1">
      <alignment horizontal="center" vertical="center" shrinkToFit="1"/>
      <protection/>
    </xf>
    <xf numFmtId="0" fontId="56" fillId="37" borderId="0" xfId="51" applyFont="1" applyFill="1" applyAlignment="1" applyProtection="1">
      <alignment vertical="center" shrinkToFit="1"/>
      <protection/>
    </xf>
    <xf numFmtId="0" fontId="0" fillId="0" borderId="24" xfId="0" applyBorder="1" applyAlignment="1">
      <alignment/>
    </xf>
    <xf numFmtId="0" fontId="37" fillId="0" borderId="0" xfId="0" applyFont="1" applyBorder="1" applyAlignment="1">
      <alignment horizontal="center" vertical="center"/>
    </xf>
    <xf numFmtId="0" fontId="2" fillId="38" borderId="0" xfId="0" applyFont="1" applyFill="1" applyAlignment="1">
      <alignment/>
    </xf>
    <xf numFmtId="0" fontId="74" fillId="39" borderId="25" xfId="0" applyFont="1" applyFill="1" applyBorder="1" applyAlignment="1">
      <alignment horizontal="center" vertical="center"/>
    </xf>
    <xf numFmtId="49" fontId="31" fillId="0" borderId="26" xfId="0" applyNumberFormat="1" applyFont="1" applyFill="1" applyBorder="1" applyAlignment="1">
      <alignment horizontal="center" vertical="center"/>
    </xf>
    <xf numFmtId="0" fontId="32" fillId="0" borderId="24" xfId="0" applyFont="1" applyBorder="1" applyAlignment="1">
      <alignment/>
    </xf>
    <xf numFmtId="0" fontId="32" fillId="0" borderId="27" xfId="0" applyFont="1" applyFill="1" applyBorder="1" applyAlignment="1">
      <alignment horizontal="center"/>
    </xf>
    <xf numFmtId="0" fontId="32" fillId="0" borderId="28" xfId="0" applyFont="1" applyBorder="1" applyAlignment="1">
      <alignment/>
    </xf>
    <xf numFmtId="0" fontId="32" fillId="0" borderId="29" xfId="0" applyFont="1" applyBorder="1" applyAlignment="1">
      <alignment/>
    </xf>
    <xf numFmtId="49" fontId="20" fillId="0" borderId="26" xfId="0" applyNumberFormat="1" applyFont="1" applyFill="1" applyBorder="1" applyAlignment="1">
      <alignment horizontal="center" vertical="center"/>
    </xf>
    <xf numFmtId="0" fontId="12" fillId="20" borderId="30" xfId="0" applyFont="1" applyFill="1" applyBorder="1" applyAlignment="1">
      <alignment horizontal="center" vertical="center" shrinkToFit="1"/>
    </xf>
    <xf numFmtId="0" fontId="48" fillId="20" borderId="31" xfId="0" applyFont="1" applyFill="1" applyBorder="1" applyAlignment="1">
      <alignment horizontal="center" vertical="center"/>
    </xf>
    <xf numFmtId="0" fontId="48" fillId="20" borderId="32" xfId="0" applyFont="1" applyFill="1" applyBorder="1" applyAlignment="1">
      <alignment horizontal="center" vertical="center"/>
    </xf>
    <xf numFmtId="0" fontId="48" fillId="20" borderId="33" xfId="0" applyNumberFormat="1" applyFont="1" applyFill="1" applyBorder="1" applyAlignment="1">
      <alignment horizontal="center" vertical="center" shrinkToFit="1"/>
    </xf>
    <xf numFmtId="0" fontId="49" fillId="20" borderId="34" xfId="0" applyFont="1" applyFill="1" applyBorder="1" applyAlignment="1">
      <alignment horizontal="center" vertical="center"/>
    </xf>
    <xf numFmtId="0" fontId="48" fillId="20" borderId="34" xfId="0" applyFont="1" applyFill="1" applyBorder="1" applyAlignment="1">
      <alignment horizontal="center" vertical="center"/>
    </xf>
    <xf numFmtId="176" fontId="48" fillId="20" borderId="34" xfId="78" applyNumberFormat="1" applyFont="1" applyFill="1" applyBorder="1" applyAlignment="1">
      <alignment horizontal="center" vertical="center" wrapText="1"/>
      <protection/>
    </xf>
    <xf numFmtId="0" fontId="48" fillId="20" borderId="34" xfId="0" applyFont="1" applyFill="1" applyBorder="1" applyAlignment="1">
      <alignment horizontal="center" vertical="center" shrinkToFit="1"/>
    </xf>
    <xf numFmtId="0" fontId="48" fillId="20" borderId="35" xfId="0" applyFont="1" applyFill="1" applyBorder="1" applyAlignment="1">
      <alignment horizontal="center" vertical="center" shrinkToFit="1"/>
    </xf>
    <xf numFmtId="0" fontId="13" fillId="0" borderId="26" xfId="0" applyFont="1" applyFill="1" applyBorder="1" applyAlignment="1" applyProtection="1">
      <alignment horizontal="center" vertical="center" shrinkToFit="1"/>
      <protection locked="0"/>
    </xf>
    <xf numFmtId="0" fontId="13" fillId="0" borderId="36" xfId="0" applyFont="1" applyFill="1" applyBorder="1" applyAlignment="1" applyProtection="1">
      <alignment horizontal="center" vertical="center" shrinkToFit="1"/>
      <protection locked="0"/>
    </xf>
    <xf numFmtId="0" fontId="13" fillId="0" borderId="27" xfId="0" applyFont="1" applyFill="1" applyBorder="1" applyAlignment="1" applyProtection="1">
      <alignment horizontal="center" vertical="center" shrinkToFit="1"/>
      <protection locked="0"/>
    </xf>
    <xf numFmtId="0" fontId="69" fillId="0" borderId="37" xfId="0" applyFont="1" applyFill="1" applyBorder="1" applyAlignment="1" applyProtection="1">
      <alignment horizontal="center" vertical="center" shrinkToFit="1"/>
      <protection locked="0"/>
    </xf>
    <xf numFmtId="0" fontId="69" fillId="0" borderId="38" xfId="0" applyFont="1" applyFill="1" applyBorder="1" applyAlignment="1" applyProtection="1">
      <alignment horizontal="center" vertical="center" shrinkToFit="1"/>
      <protection locked="0"/>
    </xf>
    <xf numFmtId="0" fontId="69" fillId="0" borderId="39" xfId="0" applyFont="1" applyFill="1" applyBorder="1" applyAlignment="1" applyProtection="1">
      <alignment horizontal="center" vertical="center" shrinkToFit="1"/>
      <protection locked="0"/>
    </xf>
    <xf numFmtId="0" fontId="2" fillId="1" borderId="40" xfId="0" applyFont="1" applyFill="1" applyBorder="1" applyAlignment="1">
      <alignment horizontal="center" vertical="center" shrinkToFit="1"/>
    </xf>
    <xf numFmtId="0" fontId="12" fillId="0" borderId="30" xfId="0" applyFont="1" applyBorder="1" applyAlignment="1">
      <alignment horizontal="center" vertical="center" shrinkToFit="1"/>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8" fillId="0" borderId="33" xfId="0" applyNumberFormat="1" applyFont="1" applyBorder="1" applyAlignment="1">
      <alignment horizontal="center" vertical="center" shrinkToFit="1"/>
    </xf>
    <xf numFmtId="0" fontId="49" fillId="0" borderId="34" xfId="0" applyFont="1" applyBorder="1" applyAlignment="1">
      <alignment horizontal="center" vertical="center"/>
    </xf>
    <xf numFmtId="0" fontId="48" fillId="0" borderId="34" xfId="0" applyFont="1" applyBorder="1" applyAlignment="1">
      <alignment horizontal="center" vertical="center"/>
    </xf>
    <xf numFmtId="176" fontId="48" fillId="0" borderId="34" xfId="78" applyNumberFormat="1" applyFont="1" applyBorder="1" applyAlignment="1">
      <alignment horizontal="center" vertical="center" wrapText="1"/>
      <protection/>
    </xf>
    <xf numFmtId="0" fontId="48" fillId="0" borderId="34" xfId="0" applyFont="1" applyBorder="1" applyAlignment="1">
      <alignment horizontal="center" vertical="center" shrinkToFit="1"/>
    </xf>
    <xf numFmtId="0" fontId="48" fillId="0" borderId="35" xfId="0" applyFont="1" applyBorder="1" applyAlignment="1">
      <alignment horizontal="center" vertical="center" shrinkToFit="1"/>
    </xf>
    <xf numFmtId="0" fontId="13" fillId="21" borderId="26" xfId="0" applyFont="1" applyFill="1" applyBorder="1" applyAlignment="1" applyProtection="1">
      <alignment horizontal="center" vertical="center" shrinkToFit="1"/>
      <protection locked="0"/>
    </xf>
    <xf numFmtId="0" fontId="69" fillId="21" borderId="37" xfId="0" applyFont="1" applyFill="1" applyBorder="1" applyAlignment="1" applyProtection="1">
      <alignment horizontal="center" vertical="center" shrinkToFit="1"/>
      <protection locked="0"/>
    </xf>
    <xf numFmtId="0" fontId="13" fillId="21" borderId="36" xfId="0" applyFont="1" applyFill="1" applyBorder="1" applyAlignment="1" applyProtection="1">
      <alignment horizontal="center" vertical="center" shrinkToFit="1"/>
      <protection locked="0"/>
    </xf>
    <xf numFmtId="0" fontId="69" fillId="21" borderId="38" xfId="0" applyFont="1" applyFill="1" applyBorder="1" applyAlignment="1" applyProtection="1">
      <alignment horizontal="center" vertical="center" shrinkToFit="1"/>
      <protection locked="0"/>
    </xf>
    <xf numFmtId="0" fontId="13" fillId="21" borderId="27" xfId="0" applyFont="1" applyFill="1" applyBorder="1" applyAlignment="1" applyProtection="1">
      <alignment horizontal="center" vertical="center" shrinkToFit="1"/>
      <protection locked="0"/>
    </xf>
    <xf numFmtId="0" fontId="69" fillId="21" borderId="39" xfId="0" applyFont="1" applyFill="1" applyBorder="1" applyAlignment="1" applyProtection="1">
      <alignment horizontal="center" vertical="center" shrinkToFit="1"/>
      <protection locked="0"/>
    </xf>
    <xf numFmtId="0" fontId="57" fillId="0" borderId="0" xfId="0" applyFont="1" applyAlignment="1">
      <alignment horizontal="left" vertical="center" shrinkToFit="1"/>
    </xf>
    <xf numFmtId="179" fontId="16" fillId="0" borderId="16" xfId="0" applyNumberFormat="1" applyFont="1" applyFill="1" applyBorder="1" applyAlignment="1" applyProtection="1">
      <alignment horizontal="center" vertical="center" shrinkToFit="1"/>
      <protection/>
    </xf>
    <xf numFmtId="0" fontId="0" fillId="0" borderId="0" xfId="0" applyBorder="1" applyAlignment="1">
      <alignment horizontal="center"/>
    </xf>
    <xf numFmtId="0" fontId="32" fillId="0" borderId="0" xfId="0" applyFont="1" applyBorder="1" applyAlignment="1">
      <alignment horizontal="center"/>
    </xf>
    <xf numFmtId="0" fontId="32" fillId="0" borderId="28" xfId="0" applyFont="1" applyBorder="1" applyAlignment="1">
      <alignment horizontal="center"/>
    </xf>
    <xf numFmtId="0" fontId="85" fillId="40" borderId="41" xfId="0" applyFont="1" applyFill="1" applyBorder="1" applyAlignment="1" applyProtection="1">
      <alignment horizontal="center" vertical="center"/>
      <protection locked="0"/>
    </xf>
    <xf numFmtId="0" fontId="85" fillId="40" borderId="42" xfId="0" applyFont="1" applyFill="1" applyBorder="1" applyAlignment="1" applyProtection="1">
      <alignment horizontal="center" vertical="center"/>
      <protection locked="0"/>
    </xf>
    <xf numFmtId="0" fontId="84" fillId="41" borderId="43" xfId="0" applyFont="1" applyFill="1" applyBorder="1" applyAlignment="1">
      <alignment horizontal="center" vertical="center"/>
    </xf>
    <xf numFmtId="0" fontId="85" fillId="40" borderId="44" xfId="0" applyFont="1" applyFill="1" applyBorder="1" applyAlignment="1" applyProtection="1">
      <alignment horizontal="center" vertical="center"/>
      <protection locked="0"/>
    </xf>
    <xf numFmtId="0" fontId="2" fillId="0" borderId="0" xfId="0" applyNumberFormat="1" applyFont="1" applyAlignment="1">
      <alignment/>
    </xf>
    <xf numFmtId="0" fontId="16"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6" fillId="0" borderId="0" xfId="0" applyNumberFormat="1" applyFont="1" applyFill="1" applyBorder="1" applyAlignment="1" applyProtection="1">
      <alignment vertical="center" shrinkToFit="1"/>
      <protection/>
    </xf>
    <xf numFmtId="0" fontId="15" fillId="0" borderId="0" xfId="0" applyNumberFormat="1" applyFont="1" applyFill="1" applyBorder="1" applyAlignment="1" applyProtection="1">
      <alignment horizontal="center" vertical="center" shrinkToFit="1"/>
      <protection/>
    </xf>
    <xf numFmtId="0" fontId="23" fillId="0" borderId="0" xfId="0" applyNumberFormat="1" applyFont="1" applyFill="1" applyBorder="1" applyAlignment="1" applyProtection="1">
      <alignment horizontal="center" vertical="center" shrinkToFit="1"/>
      <protection/>
    </xf>
    <xf numFmtId="0" fontId="36" fillId="0" borderId="45" xfId="0" applyNumberFormat="1" applyFont="1" applyFill="1" applyBorder="1" applyAlignment="1" applyProtection="1">
      <alignment vertical="center" shrinkToFit="1"/>
      <protection/>
    </xf>
    <xf numFmtId="0" fontId="15" fillId="0" borderId="0" xfId="0" applyNumberFormat="1" applyFont="1" applyFill="1" applyBorder="1" applyAlignment="1" applyProtection="1">
      <alignment vertical="center" shrinkToFit="1"/>
      <protection/>
    </xf>
    <xf numFmtId="0" fontId="15" fillId="0" borderId="45" xfId="0" applyNumberFormat="1" applyFont="1" applyFill="1" applyBorder="1" applyAlignment="1" applyProtection="1">
      <alignment vertical="center" shrinkToFit="1"/>
      <protection/>
    </xf>
    <xf numFmtId="0" fontId="2" fillId="0" borderId="0" xfId="0" applyNumberFormat="1" applyFont="1" applyFill="1" applyAlignment="1">
      <alignment/>
    </xf>
    <xf numFmtId="0" fontId="3" fillId="0" borderId="0" xfId="0" applyNumberFormat="1" applyFont="1" applyAlignment="1">
      <alignment/>
    </xf>
    <xf numFmtId="0" fontId="0" fillId="0" borderId="0" xfId="0" applyNumberFormat="1" applyAlignment="1">
      <alignment/>
    </xf>
    <xf numFmtId="0" fontId="14" fillId="0" borderId="0" xfId="0" applyFont="1" applyBorder="1" applyAlignment="1">
      <alignment horizontal="center" vertical="center" shrinkToFit="1"/>
    </xf>
    <xf numFmtId="0" fontId="19" fillId="0" borderId="0" xfId="0" applyFont="1" applyAlignment="1">
      <alignment vertical="center"/>
    </xf>
    <xf numFmtId="0" fontId="2" fillId="0" borderId="0" xfId="0" applyFont="1" applyAlignment="1">
      <alignment vertical="center"/>
    </xf>
    <xf numFmtId="0" fontId="2" fillId="0" borderId="0" xfId="0" applyFont="1" applyAlignment="1">
      <alignment/>
    </xf>
    <xf numFmtId="0" fontId="2" fillId="0" borderId="46" xfId="0" applyFont="1" applyBorder="1" applyAlignment="1">
      <alignment/>
    </xf>
    <xf numFmtId="0" fontId="2" fillId="0" borderId="47" xfId="0" applyFont="1" applyBorder="1" applyAlignment="1">
      <alignment horizontal="center"/>
    </xf>
    <xf numFmtId="183" fontId="19" fillId="0" borderId="0" xfId="0" applyNumberFormat="1" applyFont="1" applyBorder="1" applyAlignment="1">
      <alignment horizontal="center"/>
    </xf>
    <xf numFmtId="0" fontId="18" fillId="0" borderId="48" xfId="0" applyFont="1" applyBorder="1" applyAlignment="1">
      <alignment horizontal="center"/>
    </xf>
    <xf numFmtId="0" fontId="13" fillId="0" borderId="0" xfId="0" applyFont="1" applyAlignment="1">
      <alignment horizontal="center"/>
    </xf>
    <xf numFmtId="0" fontId="2" fillId="0" borderId="47" xfId="0" applyFont="1" applyBorder="1" applyAlignment="1">
      <alignment/>
    </xf>
    <xf numFmtId="0" fontId="100" fillId="0" borderId="0" xfId="0" applyFont="1" applyAlignment="1">
      <alignment horizontal="left" vertical="center"/>
    </xf>
    <xf numFmtId="0" fontId="2" fillId="0" borderId="49" xfId="0" applyFont="1" applyBorder="1" applyAlignment="1">
      <alignmen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14" fillId="0" borderId="0" xfId="0" applyFont="1" applyAlignment="1">
      <alignment/>
    </xf>
    <xf numFmtId="0" fontId="30" fillId="0" borderId="0" xfId="0" applyFont="1" applyBorder="1" applyAlignment="1">
      <alignment horizontal="center" vertical="center" shrinkToFit="1"/>
    </xf>
    <xf numFmtId="0" fontId="2" fillId="0" borderId="0" xfId="0" applyNumberFormat="1" applyFont="1" applyAlignment="1" applyProtection="1">
      <alignment/>
      <protection/>
    </xf>
    <xf numFmtId="0" fontId="3" fillId="0" borderId="0" xfId="0" applyNumberFormat="1" applyFont="1" applyAlignment="1" applyProtection="1">
      <alignment/>
      <protection/>
    </xf>
    <xf numFmtId="0" fontId="2" fillId="0" borderId="51" xfId="0" applyNumberFormat="1" applyFont="1" applyFill="1" applyBorder="1" applyAlignment="1" applyProtection="1">
      <alignment/>
      <protection/>
    </xf>
    <xf numFmtId="0" fontId="63" fillId="0" borderId="52" xfId="0" applyNumberFormat="1" applyFont="1" applyBorder="1" applyAlignment="1" applyProtection="1">
      <alignment horizontal="left" vertical="center"/>
      <protection/>
    </xf>
    <xf numFmtId="0" fontId="0" fillId="0" borderId="52" xfId="0" applyNumberFormat="1" applyBorder="1" applyAlignment="1" applyProtection="1">
      <alignment/>
      <protection/>
    </xf>
    <xf numFmtId="0" fontId="0" fillId="0" borderId="53" xfId="0" applyNumberFormat="1" applyBorder="1" applyAlignment="1" applyProtection="1">
      <alignment/>
      <protection/>
    </xf>
    <xf numFmtId="0" fontId="2" fillId="0" borderId="54" xfId="0" applyNumberFormat="1" applyFont="1" applyFill="1" applyBorder="1" applyAlignment="1" applyProtection="1">
      <alignment/>
      <protection/>
    </xf>
    <xf numFmtId="0" fontId="22" fillId="0" borderId="0" xfId="0" applyNumberFormat="1" applyFont="1" applyFill="1" applyBorder="1" applyAlignment="1" applyProtection="1">
      <alignment vertical="center"/>
      <protection/>
    </xf>
    <xf numFmtId="0" fontId="0" fillId="0" borderId="55" xfId="0" applyNumberFormat="1" applyBorder="1" applyAlignment="1" applyProtection="1">
      <alignment/>
      <protection/>
    </xf>
    <xf numFmtId="0" fontId="22" fillId="0" borderId="0" xfId="0" applyNumberFormat="1" applyFont="1" applyFill="1" applyBorder="1" applyAlignment="1" applyProtection="1">
      <alignment horizontal="center" vertical="center"/>
      <protection/>
    </xf>
    <xf numFmtId="0" fontId="64" fillId="0" borderId="0" xfId="0" applyNumberFormat="1" applyFont="1" applyFill="1" applyBorder="1" applyAlignment="1" applyProtection="1">
      <alignment horizontal="center" vertical="center" shrinkToFit="1"/>
      <protection/>
    </xf>
    <xf numFmtId="0" fontId="23" fillId="0" borderId="0" xfId="0" applyNumberFormat="1" applyFont="1" applyBorder="1" applyAlignment="1" applyProtection="1">
      <alignment horizontal="center" vertical="center" shrinkToFit="1"/>
      <protection/>
    </xf>
    <xf numFmtId="0" fontId="0" fillId="0" borderId="0" xfId="0" applyNumberFormat="1" applyBorder="1" applyAlignment="1" applyProtection="1">
      <alignment/>
      <protection/>
    </xf>
    <xf numFmtId="0" fontId="22" fillId="0" borderId="56" xfId="0" applyNumberFormat="1" applyFont="1" applyFill="1" applyBorder="1" applyAlignment="1" applyProtection="1">
      <alignment horizontal="center" vertical="center"/>
      <protection/>
    </xf>
    <xf numFmtId="0" fontId="22" fillId="0" borderId="57" xfId="0" applyNumberFormat="1" applyFont="1" applyFill="1" applyBorder="1" applyAlignment="1" applyProtection="1">
      <alignment horizontal="center" vertical="center"/>
      <protection/>
    </xf>
    <xf numFmtId="0" fontId="0" fillId="0" borderId="54" xfId="0" applyNumberFormat="1" applyBorder="1" applyAlignment="1" applyProtection="1">
      <alignment/>
      <protection/>
    </xf>
    <xf numFmtId="0" fontId="22" fillId="0" borderId="58" xfId="0" applyNumberFormat="1" applyFont="1" applyFill="1" applyBorder="1" applyAlignment="1" applyProtection="1">
      <alignment horizontal="center" vertical="center"/>
      <protection/>
    </xf>
    <xf numFmtId="0" fontId="64" fillId="0" borderId="59" xfId="0" applyNumberFormat="1" applyFont="1" applyFill="1" applyBorder="1" applyAlignment="1" applyProtection="1">
      <alignment horizontal="center" vertical="center" shrinkToFit="1"/>
      <protection/>
    </xf>
    <xf numFmtId="0" fontId="22" fillId="0" borderId="27" xfId="0" applyNumberFormat="1" applyFont="1" applyFill="1" applyBorder="1" applyAlignment="1" applyProtection="1">
      <alignment horizontal="center" vertical="center"/>
      <protection/>
    </xf>
    <xf numFmtId="0" fontId="64" fillId="0" borderId="28" xfId="0" applyNumberFormat="1" applyFont="1" applyFill="1" applyBorder="1" applyAlignment="1" applyProtection="1">
      <alignment horizontal="center" vertical="center" shrinkToFit="1"/>
      <protection/>
    </xf>
    <xf numFmtId="0" fontId="64" fillId="0" borderId="60" xfId="0" applyNumberFormat="1" applyFont="1" applyFill="1" applyBorder="1" applyAlignment="1" applyProtection="1">
      <alignment horizontal="center" vertical="center" shrinkToFit="1"/>
      <protection/>
    </xf>
    <xf numFmtId="0" fontId="64" fillId="0" borderId="29" xfId="0" applyNumberFormat="1" applyFont="1" applyFill="1" applyBorder="1" applyAlignment="1" applyProtection="1">
      <alignment horizontal="center" vertical="center" shrinkToFit="1"/>
      <protection/>
    </xf>
    <xf numFmtId="0" fontId="92" fillId="0" borderId="57" xfId="0" applyNumberFormat="1" applyFont="1" applyFill="1" applyBorder="1" applyAlignment="1" applyProtection="1">
      <alignment horizontal="center" vertical="center"/>
      <protection/>
    </xf>
    <xf numFmtId="0" fontId="15" fillId="0" borderId="45" xfId="0" applyNumberFormat="1" applyFont="1" applyFill="1" applyBorder="1" applyAlignment="1" applyProtection="1">
      <alignment horizontal="center" vertical="center" shrinkToFit="1"/>
      <protection/>
    </xf>
    <xf numFmtId="0" fontId="92" fillId="0" borderId="0" xfId="0" applyNumberFormat="1" applyFont="1" applyFill="1" applyBorder="1" applyAlignment="1" applyProtection="1">
      <alignment horizontal="center" vertical="center"/>
      <protection/>
    </xf>
    <xf numFmtId="0" fontId="15" fillId="0" borderId="0" xfId="0" applyNumberFormat="1" applyFont="1" applyBorder="1" applyAlignment="1" applyProtection="1">
      <alignment horizontal="center" vertical="center" shrinkToFit="1"/>
      <protection/>
    </xf>
    <xf numFmtId="0" fontId="92" fillId="0" borderId="61" xfId="0" applyNumberFormat="1" applyFont="1" applyFill="1" applyBorder="1" applyAlignment="1" applyProtection="1">
      <alignment horizontal="center" vertical="center"/>
      <protection/>
    </xf>
    <xf numFmtId="0" fontId="64" fillId="0" borderId="45" xfId="0" applyNumberFormat="1" applyFont="1" applyFill="1" applyBorder="1" applyAlignment="1" applyProtection="1">
      <alignment horizontal="center" vertical="center" shrinkToFit="1"/>
      <protection/>
    </xf>
    <xf numFmtId="0" fontId="63" fillId="0" borderId="55" xfId="0" applyNumberFormat="1" applyFont="1" applyBorder="1" applyAlignment="1" applyProtection="1">
      <alignment vertical="center"/>
      <protection/>
    </xf>
    <xf numFmtId="0" fontId="0" fillId="0" borderId="62" xfId="0" applyNumberFormat="1" applyBorder="1" applyAlignment="1" applyProtection="1">
      <alignment/>
      <protection/>
    </xf>
    <xf numFmtId="0" fontId="0" fillId="0" borderId="63" xfId="0" applyNumberFormat="1" applyBorder="1" applyAlignment="1" applyProtection="1">
      <alignment/>
      <protection/>
    </xf>
    <xf numFmtId="0" fontId="63" fillId="0" borderId="63" xfId="0" applyNumberFormat="1" applyFont="1" applyBorder="1" applyAlignment="1" applyProtection="1">
      <alignment vertical="center"/>
      <protection/>
    </xf>
    <xf numFmtId="0" fontId="63" fillId="0" borderId="64" xfId="0" applyNumberFormat="1" applyFont="1" applyBorder="1" applyAlignment="1" applyProtection="1">
      <alignment vertical="center"/>
      <protection/>
    </xf>
    <xf numFmtId="0" fontId="38" fillId="0" borderId="0" xfId="0" applyFont="1" applyAlignment="1" applyProtection="1">
      <alignment/>
      <protection/>
    </xf>
    <xf numFmtId="0" fontId="38" fillId="0" borderId="0" xfId="0" applyNumberFormat="1" applyFont="1" applyAlignment="1" applyProtection="1">
      <alignment horizontal="center"/>
      <protection/>
    </xf>
    <xf numFmtId="176" fontId="38" fillId="0" borderId="0" xfId="0" applyNumberFormat="1" applyFont="1" applyAlignment="1" applyProtection="1">
      <alignment/>
      <protection/>
    </xf>
    <xf numFmtId="0" fontId="38" fillId="0" borderId="0" xfId="0" applyFont="1" applyAlignment="1" applyProtection="1">
      <alignment vertical="center" shrinkToFit="1"/>
      <protection/>
    </xf>
    <xf numFmtId="0" fontId="38" fillId="0" borderId="0" xfId="0" applyNumberFormat="1" applyFont="1" applyAlignment="1" applyProtection="1">
      <alignment horizontal="center" vertical="center" shrinkToFit="1"/>
      <protection/>
    </xf>
    <xf numFmtId="0" fontId="2" fillId="0" borderId="0" xfId="0" applyFont="1" applyAlignment="1" applyProtection="1">
      <alignment vertical="center" shrinkToFit="1"/>
      <protection/>
    </xf>
    <xf numFmtId="0" fontId="2" fillId="0" borderId="0" xfId="0" applyNumberFormat="1" applyFont="1" applyAlignment="1" applyProtection="1">
      <alignment horizontal="center" vertical="center" shrinkToFit="1"/>
      <protection/>
    </xf>
    <xf numFmtId="0" fontId="39" fillId="0" borderId="0" xfId="0" applyFont="1" applyBorder="1" applyAlignment="1" applyProtection="1">
      <alignment horizontal="center" vertical="center" shrinkToFit="1"/>
      <protection/>
    </xf>
    <xf numFmtId="0" fontId="39" fillId="0" borderId="15" xfId="0" applyFont="1" applyBorder="1" applyAlignment="1" applyProtection="1">
      <alignment horizontal="center" vertical="center" shrinkToFit="1"/>
      <protection/>
    </xf>
    <xf numFmtId="0" fontId="39" fillId="0" borderId="65" xfId="0" applyFont="1" applyBorder="1" applyAlignment="1" applyProtection="1">
      <alignment vertical="center" shrinkToFit="1"/>
      <protection/>
    </xf>
    <xf numFmtId="0" fontId="38" fillId="0" borderId="0" xfId="0" applyFont="1" applyAlignment="1" applyProtection="1">
      <alignment/>
      <protection/>
    </xf>
    <xf numFmtId="0" fontId="112" fillId="0" borderId="0" xfId="0" applyNumberFormat="1" applyFont="1" applyAlignment="1" applyProtection="1">
      <alignment vertical="center" shrinkToFit="1"/>
      <protection/>
    </xf>
    <xf numFmtId="14" fontId="112" fillId="0" borderId="0" xfId="0" applyNumberFormat="1" applyFont="1" applyAlignment="1" applyProtection="1">
      <alignment vertical="center" shrinkToFit="1"/>
      <protection/>
    </xf>
    <xf numFmtId="0" fontId="48" fillId="0" borderId="66" xfId="0" applyFont="1" applyBorder="1" applyAlignment="1" applyProtection="1">
      <alignment horizontal="center" vertical="center"/>
      <protection/>
    </xf>
    <xf numFmtId="0" fontId="48" fillId="0" borderId="67" xfId="0" applyFont="1" applyBorder="1" applyAlignment="1" applyProtection="1">
      <alignment horizontal="center" vertical="center"/>
      <protection/>
    </xf>
    <xf numFmtId="0" fontId="48" fillId="0" borderId="68" xfId="0" applyFont="1" applyBorder="1" applyAlignment="1" applyProtection="1">
      <alignment horizontal="center" vertical="center"/>
      <protection/>
    </xf>
    <xf numFmtId="0" fontId="40" fillId="0" borderId="69" xfId="0" applyFont="1" applyBorder="1" applyAlignment="1">
      <alignment horizontal="center" vertical="center" shrinkToFit="1"/>
    </xf>
    <xf numFmtId="0" fontId="39" fillId="0" borderId="13" xfId="0" applyFont="1" applyBorder="1" applyAlignment="1" applyProtection="1">
      <alignment horizontal="center" vertical="center" shrinkToFit="1"/>
      <protection/>
    </xf>
    <xf numFmtId="0" fontId="39" fillId="0" borderId="0" xfId="0" applyFont="1" applyBorder="1" applyAlignment="1">
      <alignment horizontal="center" vertical="center"/>
    </xf>
    <xf numFmtId="0" fontId="39" fillId="0" borderId="24" xfId="0" applyFont="1" applyBorder="1" applyAlignment="1" applyProtection="1">
      <alignment horizontal="center" vertical="center" shrinkToFit="1"/>
      <protection/>
    </xf>
    <xf numFmtId="49" fontId="39" fillId="0" borderId="13" xfId="0" applyNumberFormat="1" applyFont="1" applyBorder="1" applyAlignment="1" applyProtection="1">
      <alignment horizontal="center" vertical="center" shrinkToFit="1"/>
      <protection/>
    </xf>
    <xf numFmtId="0" fontId="39" fillId="0" borderId="13" xfId="0" applyFont="1" applyBorder="1" applyAlignment="1">
      <alignment horizontal="center" vertical="center" shrinkToFit="1"/>
    </xf>
    <xf numFmtId="0" fontId="62" fillId="0" borderId="13" xfId="0" applyFont="1" applyBorder="1" applyAlignment="1" applyProtection="1">
      <alignment horizontal="center" vertical="center" shrinkToFit="1"/>
      <protection/>
    </xf>
    <xf numFmtId="0" fontId="34" fillId="42" borderId="70" xfId="0" applyNumberFormat="1" applyFont="1" applyFill="1" applyBorder="1" applyAlignment="1">
      <alignment horizontal="center" vertical="center"/>
    </xf>
    <xf numFmtId="0" fontId="34" fillId="42" borderId="36" xfId="0" applyNumberFormat="1" applyFont="1" applyFill="1" applyBorder="1" applyAlignment="1">
      <alignment horizontal="center" vertical="center"/>
    </xf>
    <xf numFmtId="0" fontId="34" fillId="42" borderId="71" xfId="0" applyNumberFormat="1" applyFont="1" applyFill="1" applyBorder="1" applyAlignment="1">
      <alignment horizontal="center" vertical="center"/>
    </xf>
    <xf numFmtId="0" fontId="71" fillId="42" borderId="15" xfId="0" applyFont="1" applyFill="1" applyBorder="1" applyAlignment="1">
      <alignment horizontal="center" vertical="center"/>
    </xf>
    <xf numFmtId="0" fontId="2" fillId="8" borderId="0" xfId="0" applyFont="1" applyFill="1" applyAlignment="1">
      <alignment/>
    </xf>
    <xf numFmtId="0" fontId="2" fillId="8" borderId="0" xfId="0" applyFont="1" applyFill="1" applyAlignment="1">
      <alignment horizontal="center"/>
    </xf>
    <xf numFmtId="0" fontId="2" fillId="8" borderId="0" xfId="0" applyNumberFormat="1" applyFont="1" applyFill="1" applyAlignment="1">
      <alignment horizontal="center"/>
    </xf>
    <xf numFmtId="0" fontId="3" fillId="8" borderId="0" xfId="0" applyFont="1" applyFill="1" applyAlignment="1">
      <alignment/>
    </xf>
    <xf numFmtId="176" fontId="2" fillId="8" borderId="0" xfId="0" applyNumberFormat="1" applyFont="1" applyFill="1" applyAlignment="1">
      <alignment/>
    </xf>
    <xf numFmtId="0" fontId="0" fillId="8" borderId="0" xfId="0" applyFill="1" applyAlignment="1">
      <alignment/>
    </xf>
    <xf numFmtId="49" fontId="29" fillId="8" borderId="0" xfId="0" applyNumberFormat="1" applyFont="1" applyFill="1" applyBorder="1" applyAlignment="1">
      <alignment vertical="center"/>
    </xf>
    <xf numFmtId="49" fontId="20" fillId="8" borderId="0" xfId="0" applyNumberFormat="1" applyFont="1" applyFill="1" applyBorder="1" applyAlignment="1">
      <alignment horizontal="center" vertical="center"/>
    </xf>
    <xf numFmtId="0" fontId="2" fillId="8" borderId="0" xfId="0" applyFont="1" applyFill="1" applyBorder="1" applyAlignment="1">
      <alignment horizontal="center"/>
    </xf>
    <xf numFmtId="0" fontId="0" fillId="8" borderId="0" xfId="0" applyFill="1" applyAlignment="1">
      <alignment horizontal="center"/>
    </xf>
    <xf numFmtId="0" fontId="13" fillId="8" borderId="0" xfId="0" applyFont="1" applyFill="1" applyBorder="1" applyAlignment="1">
      <alignment/>
    </xf>
    <xf numFmtId="0" fontId="13" fillId="8" borderId="0" xfId="0" applyFont="1" applyFill="1" applyBorder="1" applyAlignment="1">
      <alignment/>
    </xf>
    <xf numFmtId="0" fontId="0" fillId="8" borderId="0" xfId="0" applyFill="1" applyBorder="1" applyAlignment="1">
      <alignment/>
    </xf>
    <xf numFmtId="0" fontId="71" fillId="42" borderId="72" xfId="0" applyFont="1" applyFill="1" applyBorder="1" applyAlignment="1">
      <alignment horizontal="center" vertical="center"/>
    </xf>
    <xf numFmtId="0" fontId="71" fillId="42" borderId="73" xfId="0" applyFont="1" applyFill="1" applyBorder="1" applyAlignment="1">
      <alignment horizontal="center" vertical="center"/>
    </xf>
    <xf numFmtId="0" fontId="38" fillId="0" borderId="0" xfId="0" applyFont="1" applyAlignment="1" applyProtection="1">
      <alignment horizontal="left" vertical="center" shrinkToFit="1"/>
      <protection/>
    </xf>
    <xf numFmtId="49" fontId="42" fillId="0" borderId="0" xfId="0" applyNumberFormat="1" applyFont="1" applyFill="1" applyBorder="1" applyAlignment="1" applyProtection="1">
      <alignment horizontal="left" indent="2" shrinkToFit="1"/>
      <protection/>
    </xf>
    <xf numFmtId="0" fontId="39" fillId="0" borderId="74" xfId="0" applyFont="1" applyBorder="1" applyAlignment="1" applyProtection="1">
      <alignment vertical="center" shrinkToFit="1"/>
      <protection/>
    </xf>
    <xf numFmtId="49" fontId="80" fillId="0" borderId="0" xfId="0" applyNumberFormat="1" applyFont="1" applyFill="1" applyBorder="1" applyAlignment="1" applyProtection="1">
      <alignment shrinkToFit="1"/>
      <protection/>
    </xf>
    <xf numFmtId="49" fontId="39" fillId="0" borderId="0" xfId="0" applyNumberFormat="1" applyFont="1" applyFill="1" applyBorder="1" applyAlignment="1" applyProtection="1">
      <alignment vertical="center" shrinkToFit="1"/>
      <protection/>
    </xf>
    <xf numFmtId="0" fontId="114" fillId="0" borderId="0" xfId="0" applyFont="1" applyAlignment="1" applyProtection="1">
      <alignment horizontal="right" vertical="top" shrinkToFit="1"/>
      <protection/>
    </xf>
    <xf numFmtId="0" fontId="114" fillId="0" borderId="0" xfId="0" applyFont="1" applyAlignment="1" applyProtection="1">
      <alignment horizontal="left" vertical="center" shrinkToFit="1"/>
      <protection/>
    </xf>
    <xf numFmtId="0" fontId="38" fillId="43" borderId="0" xfId="0" applyFont="1" applyFill="1" applyAlignment="1">
      <alignment vertical="center" shrinkToFit="1"/>
    </xf>
    <xf numFmtId="0" fontId="2" fillId="43" borderId="0" xfId="0" applyFont="1" applyFill="1" applyAlignment="1">
      <alignment vertical="center" shrinkToFit="1"/>
    </xf>
    <xf numFmtId="0" fontId="2" fillId="43" borderId="0" xfId="0" applyFont="1" applyFill="1" applyAlignment="1">
      <alignment/>
    </xf>
    <xf numFmtId="0" fontId="18" fillId="43" borderId="0" xfId="0" applyFont="1" applyFill="1" applyAlignment="1">
      <alignment/>
    </xf>
    <xf numFmtId="0" fontId="39" fillId="43" borderId="0" xfId="0" applyFont="1" applyFill="1" applyAlignment="1">
      <alignment horizontal="center" vertical="center" shrinkToFit="1"/>
    </xf>
    <xf numFmtId="0" fontId="40" fillId="43" borderId="0" xfId="0" applyFont="1" applyFill="1" applyAlignment="1">
      <alignment horizontal="center" vertical="center" shrinkToFit="1"/>
    </xf>
    <xf numFmtId="0" fontId="0" fillId="43" borderId="0" xfId="0" applyFill="1" applyAlignment="1">
      <alignment horizontal="center" vertical="center" shrinkToFit="1"/>
    </xf>
    <xf numFmtId="0" fontId="2" fillId="43" borderId="0" xfId="0" applyFont="1" applyFill="1" applyAlignment="1">
      <alignment horizontal="center" vertical="center" shrinkToFit="1"/>
    </xf>
    <xf numFmtId="0" fontId="16" fillId="43" borderId="0" xfId="0" applyFont="1" applyFill="1" applyBorder="1" applyAlignment="1" applyProtection="1">
      <alignment horizontal="center" vertical="center" shrinkToFit="1"/>
      <protection/>
    </xf>
    <xf numFmtId="0" fontId="0" fillId="43" borderId="0" xfId="0" applyFill="1" applyAlignment="1">
      <alignment/>
    </xf>
    <xf numFmtId="0" fontId="16" fillId="43" borderId="0" xfId="0" applyFont="1" applyFill="1" applyBorder="1" applyAlignment="1" applyProtection="1">
      <alignment horizontal="center" vertical="center"/>
      <protection/>
    </xf>
    <xf numFmtId="0" fontId="38" fillId="43" borderId="0" xfId="0" applyFont="1" applyFill="1" applyAlignment="1">
      <alignment/>
    </xf>
    <xf numFmtId="0" fontId="59" fillId="44" borderId="75" xfId="77" applyFont="1" applyFill="1" applyBorder="1" applyAlignment="1" applyProtection="1">
      <alignment horizontal="center" vertical="center" shrinkToFit="1"/>
      <protection/>
    </xf>
    <xf numFmtId="0" fontId="60" fillId="45" borderId="0" xfId="77" applyFont="1" applyFill="1" applyBorder="1" applyAlignment="1" applyProtection="1">
      <alignment horizontal="center" vertical="center" shrinkToFit="1"/>
      <protection/>
    </xf>
    <xf numFmtId="0" fontId="55" fillId="46" borderId="0" xfId="77" applyFont="1" applyFill="1" applyAlignment="1" applyProtection="1">
      <alignment horizontal="left" vertical="center"/>
      <protection/>
    </xf>
    <xf numFmtId="0" fontId="21" fillId="46" borderId="0" xfId="77" applyFill="1" applyAlignment="1" applyProtection="1">
      <alignment horizontal="center" vertical="center"/>
      <protection/>
    </xf>
    <xf numFmtId="0" fontId="0" fillId="46" borderId="0" xfId="0" applyFill="1" applyAlignment="1">
      <alignment/>
    </xf>
    <xf numFmtId="0" fontId="55" fillId="46" borderId="0" xfId="77" applyFont="1" applyFill="1" applyBorder="1" applyAlignment="1" applyProtection="1">
      <alignment horizontal="left" vertical="center"/>
      <protection/>
    </xf>
    <xf numFmtId="0" fontId="245" fillId="46" borderId="0" xfId="77" applyFont="1" applyFill="1" applyProtection="1">
      <alignment vertical="center"/>
      <protection/>
    </xf>
    <xf numFmtId="0" fontId="21" fillId="46" borderId="0" xfId="77" applyFill="1" applyProtection="1">
      <alignment vertical="center"/>
      <protection/>
    </xf>
    <xf numFmtId="0" fontId="246" fillId="44" borderId="76" xfId="77" applyFont="1" applyFill="1" applyBorder="1" applyAlignment="1" applyProtection="1">
      <alignment horizontal="center" vertical="center" wrapText="1"/>
      <protection/>
    </xf>
    <xf numFmtId="0" fontId="246" fillId="44" borderId="77" xfId="77" applyFont="1" applyFill="1" applyBorder="1" applyAlignment="1" applyProtection="1">
      <alignment horizontal="center" vertical="center"/>
      <protection/>
    </xf>
    <xf numFmtId="0" fontId="246" fillId="44" borderId="75" xfId="77" applyFont="1" applyFill="1" applyBorder="1" applyAlignment="1" applyProtection="1">
      <alignment horizontal="center" vertical="center"/>
      <protection/>
    </xf>
    <xf numFmtId="0" fontId="246" fillId="44" borderId="78" xfId="77" applyFont="1" applyFill="1" applyBorder="1" applyAlignment="1" applyProtection="1">
      <alignment horizontal="center" vertical="center"/>
      <protection/>
    </xf>
    <xf numFmtId="0" fontId="246" fillId="44" borderId="79" xfId="77" applyFont="1" applyFill="1" applyBorder="1" applyAlignment="1" applyProtection="1">
      <alignment horizontal="center" vertical="center"/>
      <protection/>
    </xf>
    <xf numFmtId="0" fontId="246" fillId="44" borderId="80" xfId="77" applyFont="1" applyFill="1" applyBorder="1" applyAlignment="1" applyProtection="1">
      <alignment horizontal="center" vertical="center"/>
      <protection/>
    </xf>
    <xf numFmtId="0" fontId="247" fillId="44" borderId="77" xfId="77" applyFont="1" applyFill="1" applyBorder="1" applyAlignment="1" applyProtection="1">
      <alignment horizontal="center" vertical="center" shrinkToFit="1"/>
      <protection/>
    </xf>
    <xf numFmtId="0" fontId="247" fillId="44" borderId="81" xfId="77" applyFont="1" applyFill="1" applyBorder="1" applyAlignment="1" applyProtection="1">
      <alignment horizontal="center" vertical="center" shrinkToFit="1"/>
      <protection/>
    </xf>
    <xf numFmtId="0" fontId="248" fillId="44" borderId="82" xfId="77" applyFont="1" applyFill="1" applyBorder="1" applyAlignment="1" applyProtection="1">
      <alignment horizontal="center" vertical="center" shrinkToFit="1"/>
      <protection/>
    </xf>
    <xf numFmtId="0" fontId="248" fillId="44" borderId="83" xfId="77" applyFont="1" applyFill="1" applyBorder="1" applyAlignment="1" applyProtection="1">
      <alignment horizontal="center" vertical="center" shrinkToFit="1"/>
      <protection/>
    </xf>
    <xf numFmtId="0" fontId="248" fillId="44" borderId="84" xfId="77" applyFont="1" applyFill="1" applyBorder="1" applyAlignment="1" applyProtection="1">
      <alignment horizontal="center" vertical="center" shrinkToFit="1"/>
      <protection/>
    </xf>
    <xf numFmtId="0" fontId="246" fillId="47" borderId="85" xfId="0" applyFont="1" applyFill="1" applyBorder="1" applyAlignment="1">
      <alignment/>
    </xf>
    <xf numFmtId="0" fontId="248" fillId="44" borderId="86" xfId="77" applyFont="1" applyFill="1" applyBorder="1" applyAlignment="1" applyProtection="1">
      <alignment horizontal="center" vertical="center" shrinkToFit="1"/>
      <protection/>
    </xf>
    <xf numFmtId="0" fontId="248" fillId="44" borderId="87" xfId="77" applyFont="1" applyFill="1" applyBorder="1" applyAlignment="1" applyProtection="1">
      <alignment horizontal="center" vertical="center" shrinkToFit="1"/>
      <protection/>
    </xf>
    <xf numFmtId="0" fontId="119" fillId="46" borderId="0" xfId="77" applyFont="1" applyFill="1" applyAlignment="1" applyProtection="1">
      <alignment horizontal="center" vertical="center"/>
      <protection/>
    </xf>
    <xf numFmtId="0" fontId="48" fillId="46" borderId="0" xfId="77" applyFont="1" applyFill="1" applyAlignment="1" applyProtection="1">
      <alignment horizontal="center" vertical="center"/>
      <protection/>
    </xf>
    <xf numFmtId="49" fontId="33" fillId="0" borderId="0" xfId="0" applyNumberFormat="1" applyFont="1" applyFill="1" applyBorder="1" applyAlignment="1">
      <alignment horizontal="center" vertical="center"/>
    </xf>
    <xf numFmtId="0" fontId="2" fillId="0" borderId="0" xfId="0" applyNumberFormat="1" applyFont="1" applyBorder="1" applyAlignment="1">
      <alignment horizontal="center"/>
    </xf>
    <xf numFmtId="49" fontId="31" fillId="0" borderId="88" xfId="0" applyNumberFormat="1" applyFont="1" applyFill="1" applyBorder="1" applyAlignment="1">
      <alignment horizontal="center" vertical="center"/>
    </xf>
    <xf numFmtId="0" fontId="32" fillId="0" borderId="88" xfId="0" applyFont="1" applyBorder="1" applyAlignment="1">
      <alignment/>
    </xf>
    <xf numFmtId="0" fontId="33" fillId="0" borderId="0" xfId="0" applyFont="1" applyFill="1" applyBorder="1" applyAlignment="1">
      <alignment horizontal="center"/>
    </xf>
    <xf numFmtId="0" fontId="79" fillId="0" borderId="0" xfId="0" applyFont="1" applyFill="1" applyBorder="1" applyAlignment="1">
      <alignment/>
    </xf>
    <xf numFmtId="0" fontId="0" fillId="0" borderId="0" xfId="0" applyBorder="1" applyAlignment="1">
      <alignment/>
    </xf>
    <xf numFmtId="0" fontId="2" fillId="0" borderId="0" xfId="0" applyFont="1" applyFill="1" applyBorder="1" applyAlignment="1">
      <alignment/>
    </xf>
    <xf numFmtId="0" fontId="79" fillId="0" borderId="45" xfId="0" applyFont="1" applyFill="1" applyBorder="1" applyAlignment="1">
      <alignment/>
    </xf>
    <xf numFmtId="0" fontId="2" fillId="0" borderId="45" xfId="0" applyNumberFormat="1" applyFont="1" applyBorder="1" applyAlignment="1">
      <alignment horizontal="center"/>
    </xf>
    <xf numFmtId="0" fontId="2" fillId="0" borderId="45" xfId="0" applyFont="1" applyBorder="1" applyAlignment="1">
      <alignment/>
    </xf>
    <xf numFmtId="0" fontId="79" fillId="0" borderId="88" xfId="0" applyFont="1" applyFill="1" applyBorder="1" applyAlignment="1">
      <alignment horizontal="center"/>
    </xf>
    <xf numFmtId="0" fontId="41" fillId="0" borderId="88" xfId="51" applyFont="1" applyFill="1" applyBorder="1" applyAlignment="1" applyProtection="1">
      <alignment horizontal="right" vertical="center" shrinkToFit="1"/>
      <protection/>
    </xf>
    <xf numFmtId="0" fontId="79" fillId="0" borderId="88" xfId="0" applyFont="1" applyFill="1" applyBorder="1" applyAlignment="1">
      <alignment/>
    </xf>
    <xf numFmtId="0" fontId="2" fillId="0" borderId="88" xfId="0" applyNumberFormat="1" applyFont="1" applyBorder="1" applyAlignment="1">
      <alignment horizontal="center"/>
    </xf>
    <xf numFmtId="0" fontId="0" fillId="0" borderId="88" xfId="0" applyBorder="1" applyAlignment="1">
      <alignment/>
    </xf>
    <xf numFmtId="0" fontId="0" fillId="0" borderId="45" xfId="0" applyBorder="1" applyAlignment="1">
      <alignment/>
    </xf>
    <xf numFmtId="0" fontId="41" fillId="0" borderId="89" xfId="51" applyFont="1" applyFill="1" applyBorder="1" applyAlignment="1" applyProtection="1">
      <alignment horizontal="center" vertical="center" shrinkToFit="1"/>
      <protection/>
    </xf>
    <xf numFmtId="0" fontId="53" fillId="0" borderId="0" xfId="0" applyFont="1" applyBorder="1" applyAlignment="1">
      <alignment textRotation="255" shrinkToFit="1"/>
    </xf>
    <xf numFmtId="0" fontId="47" fillId="0" borderId="0" xfId="0" applyFont="1" applyBorder="1" applyAlignment="1">
      <alignment textRotation="255" shrinkToFit="1"/>
    </xf>
    <xf numFmtId="0" fontId="47" fillId="0" borderId="0" xfId="0" applyFont="1" applyAlignment="1">
      <alignment/>
    </xf>
    <xf numFmtId="0" fontId="53" fillId="0" borderId="0" xfId="0" applyFont="1" applyFill="1" applyBorder="1" applyAlignment="1" applyProtection="1">
      <alignment vertical="center" shrinkToFit="1"/>
      <protection/>
    </xf>
    <xf numFmtId="0" fontId="3" fillId="0" borderId="0" xfId="0" applyFont="1" applyBorder="1" applyAlignment="1">
      <alignment/>
    </xf>
    <xf numFmtId="0" fontId="121" fillId="0" borderId="0" xfId="0" applyFont="1" applyBorder="1" applyAlignment="1">
      <alignment horizontal="right" vertical="center"/>
    </xf>
    <xf numFmtId="0" fontId="0" fillId="9" borderId="0" xfId="0" applyFill="1" applyAlignment="1">
      <alignment/>
    </xf>
    <xf numFmtId="0" fontId="2" fillId="9" borderId="0" xfId="0" applyFont="1" applyFill="1" applyAlignment="1">
      <alignment/>
    </xf>
    <xf numFmtId="0" fontId="47" fillId="9" borderId="0" xfId="0" applyFont="1" applyFill="1" applyAlignment="1">
      <alignment/>
    </xf>
    <xf numFmtId="0" fontId="82" fillId="23" borderId="90" xfId="0" applyFont="1" applyFill="1" applyBorder="1" applyAlignment="1" applyProtection="1">
      <alignment horizontal="center" vertical="center"/>
      <protection locked="0"/>
    </xf>
    <xf numFmtId="0" fontId="81" fillId="8" borderId="24" xfId="0" applyFont="1" applyFill="1" applyBorder="1" applyAlignment="1">
      <alignment vertical="center" shrinkToFit="1"/>
    </xf>
    <xf numFmtId="0" fontId="82" fillId="8" borderId="24" xfId="0" applyFont="1" applyFill="1" applyBorder="1" applyAlignment="1" applyProtection="1">
      <alignment vertical="center"/>
      <protection locked="0"/>
    </xf>
    <xf numFmtId="0" fontId="82" fillId="48" borderId="91" xfId="0" applyFont="1" applyFill="1" applyBorder="1" applyAlignment="1" applyProtection="1">
      <alignment horizontal="center" vertical="center"/>
      <protection locked="0"/>
    </xf>
    <xf numFmtId="0" fontId="2" fillId="11" borderId="0" xfId="0" applyFont="1" applyFill="1" applyAlignment="1">
      <alignment vertical="center" shrinkToFit="1"/>
    </xf>
    <xf numFmtId="0" fontId="2" fillId="11" borderId="0" xfId="0" applyFont="1" applyFill="1" applyAlignment="1">
      <alignment/>
    </xf>
    <xf numFmtId="0" fontId="18" fillId="11" borderId="0" xfId="0" applyFont="1" applyFill="1" applyAlignment="1">
      <alignment/>
    </xf>
    <xf numFmtId="0" fontId="39" fillId="11" borderId="0" xfId="0" applyFont="1" applyFill="1" applyAlignment="1">
      <alignment horizontal="center" vertical="center" shrinkToFit="1"/>
    </xf>
    <xf numFmtId="0" fontId="40" fillId="11" borderId="0" xfId="0" applyFont="1" applyFill="1" applyAlignment="1">
      <alignment horizontal="center" vertical="center" shrinkToFit="1"/>
    </xf>
    <xf numFmtId="0" fontId="0" fillId="11" borderId="0" xfId="0" applyFill="1" applyAlignment="1">
      <alignment horizontal="center" vertical="center" shrinkToFit="1"/>
    </xf>
    <xf numFmtId="0" fontId="2" fillId="11" borderId="0" xfId="0" applyFont="1" applyFill="1" applyAlignment="1">
      <alignment horizontal="center" vertical="center" shrinkToFit="1"/>
    </xf>
    <xf numFmtId="0" fontId="38" fillId="11" borderId="0" xfId="0" applyFont="1" applyFill="1" applyAlignment="1">
      <alignment/>
    </xf>
    <xf numFmtId="0" fontId="38" fillId="11" borderId="0" xfId="0" applyFont="1" applyFill="1" applyAlignment="1">
      <alignment vertical="center" shrinkToFit="1"/>
    </xf>
    <xf numFmtId="0" fontId="26" fillId="11" borderId="0" xfId="0" applyNumberFormat="1" applyFont="1" applyFill="1" applyAlignment="1">
      <alignment vertical="center"/>
    </xf>
    <xf numFmtId="0" fontId="112" fillId="11" borderId="0" xfId="0" applyFont="1" applyFill="1" applyAlignment="1">
      <alignment vertical="center" shrinkToFit="1"/>
    </xf>
    <xf numFmtId="0" fontId="112" fillId="11" borderId="0" xfId="0" applyFont="1" applyFill="1" applyAlignment="1">
      <alignment/>
    </xf>
    <xf numFmtId="0" fontId="112" fillId="0" borderId="0" xfId="0" applyFont="1" applyAlignment="1">
      <alignment vertical="center" shrinkToFit="1"/>
    </xf>
    <xf numFmtId="0" fontId="108" fillId="0" borderId="0" xfId="0" applyNumberFormat="1" applyFont="1" applyAlignment="1" applyProtection="1">
      <alignment horizontal="center" vertical="center" shrinkToFit="1"/>
      <protection/>
    </xf>
    <xf numFmtId="0" fontId="41" fillId="0" borderId="50" xfId="0" applyFont="1" applyFill="1" applyBorder="1" applyAlignment="1" applyProtection="1">
      <alignment vertical="center"/>
      <protection/>
    </xf>
    <xf numFmtId="0" fontId="38" fillId="0" borderId="0" xfId="0" applyFont="1" applyFill="1" applyBorder="1" applyAlignment="1" applyProtection="1">
      <alignment horizontal="center" vertical="center"/>
      <protection locked="0"/>
    </xf>
    <xf numFmtId="0" fontId="38" fillId="0" borderId="61" xfId="0" applyFont="1" applyFill="1" applyBorder="1" applyAlignment="1" applyProtection="1">
      <alignment horizontal="center" vertical="center"/>
      <protection locked="0"/>
    </xf>
    <xf numFmtId="0" fontId="38" fillId="0" borderId="92" xfId="0" applyFont="1" applyFill="1" applyBorder="1" applyAlignment="1" applyProtection="1">
      <alignment horizontal="center" vertical="center"/>
      <protection locked="0"/>
    </xf>
    <xf numFmtId="0" fontId="249" fillId="46" borderId="0" xfId="77" applyFont="1" applyFill="1" applyAlignment="1" applyProtection="1">
      <alignment horizontal="center" vertical="center"/>
      <protection/>
    </xf>
    <xf numFmtId="0" fontId="41" fillId="0" borderId="72" xfId="0" applyFont="1" applyFill="1" applyBorder="1" applyAlignment="1" applyProtection="1">
      <alignment horizontal="center" vertical="center" shrinkToFit="1"/>
      <protection/>
    </xf>
    <xf numFmtId="0" fontId="41" fillId="0" borderId="15" xfId="0" applyFont="1" applyFill="1" applyBorder="1" applyAlignment="1" applyProtection="1">
      <alignment horizontal="center" vertical="center" shrinkToFit="1"/>
      <protection/>
    </xf>
    <xf numFmtId="0" fontId="41" fillId="0" borderId="73" xfId="0" applyFont="1" applyFill="1" applyBorder="1" applyAlignment="1" applyProtection="1">
      <alignment horizontal="center" vertical="center" shrinkToFit="1"/>
      <protection/>
    </xf>
    <xf numFmtId="0" fontId="38" fillId="0" borderId="0" xfId="0" applyFont="1" applyFill="1" applyBorder="1" applyAlignment="1" applyProtection="1">
      <alignment horizontal="center" vertical="center" shrinkToFit="1"/>
      <protection locked="0"/>
    </xf>
    <xf numFmtId="0" fontId="38" fillId="0" borderId="45" xfId="0" applyFont="1" applyFill="1" applyBorder="1" applyAlignment="1" applyProtection="1">
      <alignment horizontal="center" vertical="center" shrinkToFit="1"/>
      <protection locked="0"/>
    </xf>
    <xf numFmtId="0" fontId="41" fillId="0" borderId="16" xfId="0" applyFont="1" applyFill="1" applyBorder="1" applyAlignment="1" applyProtection="1">
      <alignment horizontal="center" vertical="center" shrinkToFit="1"/>
      <protection/>
    </xf>
    <xf numFmtId="0" fontId="41" fillId="0" borderId="93" xfId="0" applyFont="1" applyFill="1" applyBorder="1" applyAlignment="1" applyProtection="1">
      <alignment horizontal="center" vertical="center" shrinkToFit="1"/>
      <protection/>
    </xf>
    <xf numFmtId="0" fontId="79" fillId="0" borderId="65" xfId="0" applyFont="1" applyFill="1" applyBorder="1" applyAlignment="1">
      <alignment/>
    </xf>
    <xf numFmtId="0" fontId="2" fillId="0" borderId="65" xfId="0" applyNumberFormat="1" applyFont="1" applyBorder="1" applyAlignment="1">
      <alignment horizontal="center"/>
    </xf>
    <xf numFmtId="0" fontId="2" fillId="0" borderId="67" xfId="0" applyFont="1" applyBorder="1" applyAlignment="1">
      <alignment/>
    </xf>
    <xf numFmtId="0" fontId="250" fillId="8" borderId="0" xfId="0" applyFont="1" applyFill="1" applyAlignment="1">
      <alignment/>
    </xf>
    <xf numFmtId="0" fontId="250" fillId="8" borderId="0" xfId="0" applyFont="1" applyFill="1" applyBorder="1" applyAlignment="1">
      <alignment horizontal="center" vertical="center"/>
    </xf>
    <xf numFmtId="0" fontId="251" fillId="8" borderId="0" xfId="0" applyFont="1" applyFill="1" applyBorder="1" applyAlignment="1" applyProtection="1">
      <alignment horizontal="center" vertical="center"/>
      <protection/>
    </xf>
    <xf numFmtId="0" fontId="123" fillId="0" borderId="89" xfId="51" applyFont="1" applyFill="1" applyBorder="1" applyAlignment="1" applyProtection="1">
      <alignment horizontal="center" vertical="center" shrinkToFit="1"/>
      <protection/>
    </xf>
    <xf numFmtId="0" fontId="252" fillId="46" borderId="0" xfId="0" applyFont="1" applyFill="1" applyAlignment="1">
      <alignment/>
    </xf>
    <xf numFmtId="0" fontId="253" fillId="46" borderId="0" xfId="77" applyFont="1" applyFill="1" applyProtection="1">
      <alignment vertical="center"/>
      <protection/>
    </xf>
    <xf numFmtId="0" fontId="105" fillId="49" borderId="0" xfId="0" applyFont="1" applyFill="1" applyBorder="1" applyAlignment="1" applyProtection="1">
      <alignment horizontal="center" vertical="center" shrinkToFit="1"/>
      <protection locked="0"/>
    </xf>
    <xf numFmtId="176" fontId="105" fillId="49" borderId="65" xfId="0" applyNumberFormat="1" applyFont="1" applyFill="1" applyBorder="1" applyAlignment="1" applyProtection="1">
      <alignment horizontal="center" vertical="center" shrinkToFit="1"/>
      <protection locked="0"/>
    </xf>
    <xf numFmtId="0" fontId="105" fillId="49" borderId="28" xfId="0" applyFont="1" applyFill="1" applyBorder="1" applyAlignment="1" applyProtection="1">
      <alignment horizontal="center" vertical="center" shrinkToFit="1"/>
      <protection/>
    </xf>
    <xf numFmtId="0" fontId="105" fillId="49" borderId="94" xfId="0" applyFont="1" applyFill="1" applyBorder="1" applyAlignment="1" applyProtection="1">
      <alignment horizontal="center" vertical="center" shrinkToFit="1"/>
      <protection locked="0"/>
    </xf>
    <xf numFmtId="0" fontId="105" fillId="49" borderId="65" xfId="0" applyFont="1" applyFill="1" applyBorder="1" applyAlignment="1" applyProtection="1">
      <alignment horizontal="center" vertical="center" shrinkToFit="1"/>
      <protection locked="0"/>
    </xf>
    <xf numFmtId="0" fontId="117" fillId="0" borderId="95" xfId="0" applyFont="1" applyBorder="1" applyAlignment="1" applyProtection="1">
      <alignment horizontal="center" vertical="center" shrinkToFit="1"/>
      <protection/>
    </xf>
    <xf numFmtId="0" fontId="127" fillId="0" borderId="0" xfId="0" applyFont="1" applyBorder="1" applyAlignment="1">
      <alignment/>
    </xf>
    <xf numFmtId="0" fontId="116" fillId="0" borderId="0" xfId="0" applyFont="1" applyAlignment="1" applyProtection="1">
      <alignment vertical="center" shrinkToFit="1"/>
      <protection/>
    </xf>
    <xf numFmtId="0" fontId="101" fillId="0" borderId="0" xfId="0" applyFont="1" applyBorder="1" applyAlignment="1" applyProtection="1">
      <alignment horizontal="center" vertical="center" shrinkToFit="1"/>
      <protection locked="0"/>
    </xf>
    <xf numFmtId="0" fontId="66" fillId="0" borderId="0" xfId="0" applyFont="1" applyAlignment="1" applyProtection="1">
      <alignment horizontal="center" vertical="center" shrinkToFit="1"/>
      <protection locked="0"/>
    </xf>
    <xf numFmtId="0" fontId="66" fillId="0" borderId="96" xfId="0" applyFont="1" applyBorder="1" applyAlignment="1" applyProtection="1">
      <alignment horizontal="center" vertical="center" shrinkToFit="1"/>
      <protection locked="0"/>
    </xf>
    <xf numFmtId="0" fontId="66" fillId="0" borderId="97" xfId="0" applyFont="1" applyBorder="1" applyAlignment="1" applyProtection="1">
      <alignment horizontal="center" vertical="center" shrinkToFit="1"/>
      <protection locked="0"/>
    </xf>
    <xf numFmtId="49" fontId="42" fillId="0" borderId="0" xfId="0" applyNumberFormat="1" applyFont="1" applyFill="1" applyBorder="1" applyAlignment="1" applyProtection="1">
      <alignment shrinkToFit="1"/>
      <protection/>
    </xf>
    <xf numFmtId="0" fontId="254" fillId="43" borderId="0" xfId="0" applyFont="1" applyFill="1" applyAlignment="1">
      <alignment/>
    </xf>
    <xf numFmtId="0" fontId="130" fillId="0" borderId="56" xfId="0" applyNumberFormat="1" applyFont="1" applyFill="1" applyBorder="1" applyAlignment="1">
      <alignment horizontal="center" vertical="center"/>
    </xf>
    <xf numFmtId="0" fontId="130" fillId="0" borderId="98" xfId="0" applyNumberFormat="1" applyFont="1" applyFill="1" applyBorder="1" applyAlignment="1">
      <alignment horizontal="center" vertical="center"/>
    </xf>
    <xf numFmtId="0" fontId="130" fillId="0" borderId="57" xfId="0" applyNumberFormat="1" applyFont="1" applyFill="1" applyBorder="1" applyAlignment="1">
      <alignment horizontal="center" vertical="center"/>
    </xf>
    <xf numFmtId="0" fontId="254" fillId="43" borderId="0" xfId="0" applyFont="1" applyFill="1" applyAlignment="1" applyProtection="1">
      <alignment/>
      <protection locked="0"/>
    </xf>
    <xf numFmtId="0" fontId="255" fillId="43" borderId="0" xfId="0" applyFont="1" applyFill="1" applyAlignment="1" applyProtection="1">
      <alignment/>
      <protection locked="0"/>
    </xf>
    <xf numFmtId="0" fontId="114" fillId="0" borderId="0" xfId="0" applyFont="1" applyAlignment="1" applyProtection="1">
      <alignment vertical="center" shrinkToFit="1"/>
      <protection/>
    </xf>
    <xf numFmtId="0" fontId="38" fillId="0" borderId="49" xfId="0" applyFont="1" applyFill="1" applyBorder="1" applyAlignment="1" applyProtection="1">
      <alignment horizontal="center" vertical="center" shrinkToFit="1"/>
      <protection locked="0"/>
    </xf>
    <xf numFmtId="0" fontId="256" fillId="9" borderId="0" xfId="0" applyFont="1" applyFill="1" applyAlignment="1" applyProtection="1">
      <alignment/>
      <protection locked="0"/>
    </xf>
    <xf numFmtId="0" fontId="257" fillId="9" borderId="0" xfId="0" applyFont="1" applyFill="1" applyAlignment="1" applyProtection="1">
      <alignment/>
      <protection locked="0"/>
    </xf>
    <xf numFmtId="0" fontId="38" fillId="0" borderId="50" xfId="0" applyNumberFormat="1" applyFont="1" applyBorder="1" applyAlignment="1" applyProtection="1">
      <alignment horizontal="center" vertical="center"/>
      <protection locked="0"/>
    </xf>
    <xf numFmtId="0" fontId="38" fillId="0" borderId="49" xfId="0" applyNumberFormat="1" applyFont="1" applyBorder="1" applyAlignment="1" applyProtection="1">
      <alignment horizontal="center" vertical="center"/>
      <protection locked="0"/>
    </xf>
    <xf numFmtId="0" fontId="38" fillId="0" borderId="99" xfId="0" applyNumberFormat="1" applyFont="1" applyBorder="1" applyAlignment="1" applyProtection="1">
      <alignment horizontal="center" vertical="center"/>
      <protection locked="0"/>
    </xf>
    <xf numFmtId="49" fontId="242" fillId="33" borderId="7" xfId="72" applyNumberFormat="1" applyFont="1" applyAlignment="1" applyProtection="1">
      <alignment horizontal="center" vertical="center"/>
      <protection/>
    </xf>
    <xf numFmtId="0" fontId="242" fillId="33" borderId="7" xfId="72" applyFont="1" applyAlignment="1" applyProtection="1">
      <alignment vertical="center"/>
      <protection/>
    </xf>
    <xf numFmtId="49" fontId="228" fillId="23" borderId="100" xfId="42" applyNumberFormat="1" applyBorder="1" applyAlignment="1" applyProtection="1">
      <alignment horizontal="center" vertical="center" wrapText="1"/>
      <protection/>
    </xf>
    <xf numFmtId="0" fontId="228" fillId="23" borderId="101" xfId="42" applyFont="1" applyBorder="1" applyAlignment="1" applyProtection="1">
      <alignment horizontal="center" vertical="center" wrapText="1"/>
      <protection/>
    </xf>
    <xf numFmtId="0" fontId="228" fillId="23" borderId="102" xfId="42" applyFont="1" applyBorder="1" applyAlignment="1" applyProtection="1">
      <alignment horizontal="center" vertical="center" wrapText="1"/>
      <protection/>
    </xf>
    <xf numFmtId="49" fontId="228" fillId="23" borderId="102" xfId="42" applyNumberFormat="1" applyBorder="1" applyAlignment="1" applyProtection="1">
      <alignment horizontal="center" vertical="center" wrapText="1"/>
      <protection/>
    </xf>
    <xf numFmtId="0" fontId="32" fillId="0" borderId="0" xfId="0" applyFont="1" applyBorder="1" applyAlignment="1">
      <alignment vertical="center" shrinkToFit="1"/>
    </xf>
    <xf numFmtId="0" fontId="258" fillId="46" borderId="0" xfId="0" applyNumberFormat="1" applyFont="1" applyFill="1" applyAlignment="1">
      <alignment vertical="center"/>
    </xf>
    <xf numFmtId="49" fontId="258" fillId="46" borderId="0" xfId="0" applyNumberFormat="1" applyFont="1" applyFill="1" applyAlignment="1">
      <alignment vertical="center"/>
    </xf>
    <xf numFmtId="0" fontId="259" fillId="46" borderId="0" xfId="0" applyNumberFormat="1" applyFont="1" applyFill="1" applyAlignment="1" applyProtection="1">
      <alignment vertical="center" shrinkToFit="1"/>
      <protection/>
    </xf>
    <xf numFmtId="0" fontId="260" fillId="46" borderId="0" xfId="0" applyNumberFormat="1" applyFont="1" applyFill="1" applyAlignment="1" applyProtection="1">
      <alignment vertical="center" shrinkToFit="1"/>
      <protection/>
    </xf>
    <xf numFmtId="0" fontId="252" fillId="46" borderId="0" xfId="0" applyFont="1" applyFill="1" applyBorder="1" applyAlignment="1">
      <alignment/>
    </xf>
    <xf numFmtId="0" fontId="261" fillId="43" borderId="0" xfId="0" applyFont="1" applyFill="1" applyAlignment="1">
      <alignment/>
    </xf>
    <xf numFmtId="0" fontId="261" fillId="43" borderId="0" xfId="0" applyFont="1" applyFill="1" applyAlignment="1">
      <alignment vertical="center" shrinkToFit="1"/>
    </xf>
    <xf numFmtId="0" fontId="254" fillId="43" borderId="0" xfId="0" applyFont="1" applyFill="1" applyAlignment="1">
      <alignment vertical="center" shrinkToFit="1"/>
    </xf>
    <xf numFmtId="0" fontId="262" fillId="43" borderId="0" xfId="0" applyNumberFormat="1" applyFont="1" applyFill="1" applyAlignment="1">
      <alignment vertical="center"/>
    </xf>
    <xf numFmtId="49" fontId="263" fillId="43" borderId="0" xfId="0" applyNumberFormat="1" applyFont="1" applyFill="1" applyBorder="1" applyAlignment="1" applyProtection="1">
      <alignment/>
      <protection/>
    </xf>
    <xf numFmtId="49" fontId="263" fillId="43" borderId="0" xfId="0" applyNumberFormat="1" applyFont="1" applyFill="1" applyBorder="1" applyAlignment="1" applyProtection="1">
      <alignment shrinkToFit="1"/>
      <protection/>
    </xf>
    <xf numFmtId="0" fontId="255" fillId="43" borderId="0" xfId="0" applyFont="1" applyFill="1" applyAlignment="1">
      <alignment/>
    </xf>
    <xf numFmtId="0" fontId="264" fillId="43" borderId="0" xfId="0" applyFont="1" applyFill="1" applyAlignment="1">
      <alignment horizontal="center" vertical="center" shrinkToFit="1"/>
    </xf>
    <xf numFmtId="0" fontId="265" fillId="43" borderId="0" xfId="0" applyFont="1" applyFill="1" applyAlignment="1">
      <alignment horizontal="center" vertical="center" shrinkToFit="1"/>
    </xf>
    <xf numFmtId="0" fontId="254" fillId="43" borderId="0" xfId="0" applyFont="1" applyFill="1" applyAlignment="1">
      <alignment horizontal="center" vertical="center" shrinkToFit="1"/>
    </xf>
    <xf numFmtId="0" fontId="266" fillId="43" borderId="0" xfId="0" applyFont="1" applyFill="1" applyAlignment="1">
      <alignment horizontal="center" vertical="center" shrinkToFit="1"/>
    </xf>
    <xf numFmtId="0" fontId="267" fillId="43" borderId="0" xfId="0" applyFont="1" applyFill="1" applyBorder="1" applyAlignment="1" applyProtection="1">
      <alignment horizontal="center" vertical="center" shrinkToFit="1"/>
      <protection/>
    </xf>
    <xf numFmtId="0" fontId="254" fillId="43" borderId="0" xfId="0" applyFont="1" applyFill="1" applyBorder="1" applyAlignment="1" applyProtection="1">
      <alignment horizontal="center" vertical="center" shrinkToFit="1"/>
      <protection/>
    </xf>
    <xf numFmtId="0" fontId="267" fillId="43" borderId="0" xfId="0" applyFont="1" applyFill="1" applyBorder="1" applyAlignment="1" applyProtection="1">
      <alignment horizontal="center" vertical="center"/>
      <protection/>
    </xf>
    <xf numFmtId="0" fontId="254" fillId="43" borderId="0" xfId="0" applyFont="1" applyFill="1" applyBorder="1" applyAlignment="1" applyProtection="1">
      <alignment horizontal="center" vertical="center"/>
      <protection/>
    </xf>
    <xf numFmtId="0" fontId="254" fillId="43" borderId="0" xfId="0" applyFont="1" applyFill="1" applyBorder="1" applyAlignment="1">
      <alignment horizontal="center" vertical="center" shrinkToFit="1"/>
    </xf>
    <xf numFmtId="0" fontId="268" fillId="8" borderId="0" xfId="0" applyFont="1" applyFill="1" applyBorder="1" applyAlignment="1" applyProtection="1">
      <alignment horizontal="center" vertical="center"/>
      <protection/>
    </xf>
    <xf numFmtId="0" fontId="250" fillId="8" borderId="0" xfId="0" applyFont="1" applyFill="1" applyBorder="1" applyAlignment="1" applyProtection="1">
      <alignment horizontal="center" vertical="center"/>
      <protection/>
    </xf>
    <xf numFmtId="49" fontId="269" fillId="8" borderId="0" xfId="0" applyNumberFormat="1" applyFont="1" applyFill="1" applyBorder="1" applyAlignment="1">
      <alignment vertical="center"/>
    </xf>
    <xf numFmtId="0" fontId="269" fillId="8" borderId="0" xfId="0" applyFont="1" applyFill="1" applyBorder="1" applyAlignment="1">
      <alignment/>
    </xf>
    <xf numFmtId="0" fontId="269" fillId="8" borderId="0" xfId="0" applyFont="1" applyFill="1" applyBorder="1" applyAlignment="1">
      <alignment horizontal="center"/>
    </xf>
    <xf numFmtId="0" fontId="269" fillId="8" borderId="0" xfId="0" applyFont="1" applyFill="1" applyBorder="1" applyAlignment="1">
      <alignment horizontal="left"/>
    </xf>
    <xf numFmtId="0" fontId="270" fillId="8" borderId="0" xfId="0" applyFont="1" applyFill="1" applyBorder="1" applyAlignment="1">
      <alignment/>
    </xf>
    <xf numFmtId="0" fontId="250" fillId="8" borderId="0" xfId="0" applyFont="1" applyFill="1" applyBorder="1" applyAlignment="1">
      <alignment/>
    </xf>
    <xf numFmtId="0" fontId="271" fillId="8" borderId="0" xfId="0" applyFont="1" applyFill="1" applyBorder="1" applyAlignment="1">
      <alignment/>
    </xf>
    <xf numFmtId="0" fontId="250" fillId="8" borderId="0" xfId="0" applyFont="1" applyFill="1" applyBorder="1" applyAlignment="1">
      <alignment horizontal="center" vertical="center" shrinkToFit="1"/>
    </xf>
    <xf numFmtId="0" fontId="250" fillId="8" borderId="0" xfId="0" applyFont="1" applyFill="1" applyBorder="1" applyAlignment="1">
      <alignment vertical="center" shrinkToFit="1"/>
    </xf>
    <xf numFmtId="0" fontId="272" fillId="9" borderId="0" xfId="0" applyFont="1" applyFill="1" applyBorder="1" applyAlignment="1">
      <alignment horizontal="center" vertical="center" shrinkToFit="1"/>
    </xf>
    <xf numFmtId="0" fontId="273" fillId="9" borderId="0" xfId="0" applyFont="1" applyFill="1" applyBorder="1" applyAlignment="1">
      <alignment horizontal="center" vertical="center" shrinkToFit="1"/>
    </xf>
    <xf numFmtId="0" fontId="274" fillId="9" borderId="0" xfId="0" applyFont="1" applyFill="1" applyBorder="1" applyAlignment="1">
      <alignment horizontal="center" vertical="center" shrinkToFit="1"/>
    </xf>
    <xf numFmtId="0" fontId="275" fillId="9" borderId="0" xfId="0" applyFont="1" applyFill="1" applyBorder="1" applyAlignment="1" applyProtection="1">
      <alignment horizontal="center" vertical="center"/>
      <protection/>
    </xf>
    <xf numFmtId="0" fontId="256" fillId="9" borderId="0" xfId="0" applyFont="1" applyFill="1" applyBorder="1" applyAlignment="1" applyProtection="1">
      <alignment horizontal="center" vertical="center"/>
      <protection/>
    </xf>
    <xf numFmtId="0" fontId="276" fillId="9" borderId="0" xfId="0" applyNumberFormat="1" applyFont="1" applyFill="1" applyBorder="1" applyAlignment="1">
      <alignment vertical="center"/>
    </xf>
    <xf numFmtId="0" fontId="256" fillId="9" borderId="0" xfId="0" applyFont="1" applyFill="1" applyBorder="1" applyAlignment="1">
      <alignment/>
    </xf>
    <xf numFmtId="0" fontId="273" fillId="9" borderId="0" xfId="0" applyFont="1" applyFill="1" applyBorder="1" applyAlignment="1">
      <alignment/>
    </xf>
    <xf numFmtId="0" fontId="257" fillId="9" borderId="0" xfId="0" applyFont="1" applyFill="1" applyBorder="1" applyAlignment="1">
      <alignment/>
    </xf>
    <xf numFmtId="0" fontId="277" fillId="9" borderId="0" xfId="0" applyFont="1" applyFill="1" applyBorder="1" applyAlignment="1">
      <alignment horizontal="center" vertical="center" shrinkToFit="1"/>
    </xf>
    <xf numFmtId="0" fontId="272" fillId="9" borderId="0" xfId="0" applyFont="1" applyFill="1" applyBorder="1" applyAlignment="1">
      <alignment vertical="center" shrinkToFit="1"/>
    </xf>
    <xf numFmtId="0" fontId="278" fillId="9" borderId="0" xfId="0" applyFont="1" applyFill="1" applyBorder="1" applyAlignment="1">
      <alignment vertical="center" shrinkToFit="1"/>
    </xf>
    <xf numFmtId="0" fontId="16" fillId="11" borderId="0" xfId="0" applyFont="1" applyFill="1" applyBorder="1" applyAlignment="1" applyProtection="1">
      <alignment horizontal="center" vertical="center" shrinkToFit="1"/>
      <protection/>
    </xf>
    <xf numFmtId="0" fontId="2" fillId="11" borderId="0" xfId="0" applyFont="1" applyFill="1" applyBorder="1" applyAlignment="1" applyProtection="1">
      <alignment horizontal="center" vertical="center" shrinkToFit="1"/>
      <protection/>
    </xf>
    <xf numFmtId="0" fontId="279" fillId="11" borderId="0" xfId="0" applyFont="1" applyFill="1" applyBorder="1" applyAlignment="1" applyProtection="1">
      <alignment horizontal="center" vertical="center" shrinkToFit="1"/>
      <protection/>
    </xf>
    <xf numFmtId="0" fontId="280" fillId="11" borderId="0" xfId="0" applyFont="1" applyFill="1" applyBorder="1" applyAlignment="1" applyProtection="1">
      <alignment horizontal="center" vertical="center" shrinkToFit="1"/>
      <protection/>
    </xf>
    <xf numFmtId="0" fontId="281" fillId="11" borderId="0" xfId="0" applyFont="1" applyFill="1" applyBorder="1" applyAlignment="1">
      <alignment horizontal="center" vertical="center" shrinkToFit="1"/>
    </xf>
    <xf numFmtId="0" fontId="282" fillId="11" borderId="0" xfId="0" applyFont="1" applyFill="1" applyBorder="1" applyAlignment="1">
      <alignment horizontal="center" vertical="center" shrinkToFit="1"/>
    </xf>
    <xf numFmtId="0" fontId="280" fillId="11" borderId="0" xfId="0" applyFont="1" applyFill="1" applyBorder="1" applyAlignment="1">
      <alignment horizontal="center" vertical="center" shrinkToFit="1"/>
    </xf>
    <xf numFmtId="0" fontId="283" fillId="11" borderId="0" xfId="0" applyFont="1" applyFill="1" applyBorder="1" applyAlignment="1">
      <alignment horizontal="center" vertical="center" shrinkToFit="1"/>
    </xf>
    <xf numFmtId="0" fontId="284" fillId="11" borderId="0" xfId="0" applyFont="1" applyFill="1" applyBorder="1" applyAlignment="1">
      <alignment horizontal="center" vertical="center" shrinkToFit="1"/>
    </xf>
    <xf numFmtId="0" fontId="0" fillId="11" borderId="0" xfId="0" applyFill="1" applyAlignment="1">
      <alignment/>
    </xf>
    <xf numFmtId="0" fontId="16" fillId="11" borderId="0" xfId="0" applyFont="1" applyFill="1" applyBorder="1" applyAlignment="1" applyProtection="1">
      <alignment horizontal="center" vertical="center"/>
      <protection/>
    </xf>
    <xf numFmtId="0" fontId="2" fillId="11" borderId="0" xfId="0" applyFont="1" applyFill="1" applyBorder="1" applyAlignment="1" applyProtection="1">
      <alignment horizontal="center" vertical="center"/>
      <protection/>
    </xf>
    <xf numFmtId="0" fontId="13" fillId="11" borderId="0" xfId="0" applyFont="1" applyFill="1" applyBorder="1" applyAlignment="1" applyProtection="1">
      <alignment horizontal="center" vertical="center"/>
      <protection/>
    </xf>
    <xf numFmtId="0" fontId="22" fillId="11" borderId="0" xfId="0" applyFont="1" applyFill="1" applyBorder="1" applyAlignment="1">
      <alignment horizontal="center"/>
    </xf>
    <xf numFmtId="0" fontId="1" fillId="11" borderId="0" xfId="0" applyFont="1" applyFill="1" applyAlignment="1">
      <alignment/>
    </xf>
    <xf numFmtId="0" fontId="2" fillId="11" borderId="0" xfId="0" applyNumberFormat="1" applyFont="1" applyFill="1" applyAlignment="1">
      <alignment horizontal="center"/>
    </xf>
    <xf numFmtId="0" fontId="3" fillId="11" borderId="0" xfId="0" applyFont="1" applyFill="1" applyAlignment="1">
      <alignment/>
    </xf>
    <xf numFmtId="176" fontId="2" fillId="11" borderId="0" xfId="0" applyNumberFormat="1" applyFont="1" applyFill="1" applyAlignment="1">
      <alignment/>
    </xf>
    <xf numFmtId="0" fontId="258" fillId="0" borderId="0" xfId="0" applyNumberFormat="1" applyFont="1" applyFill="1" applyAlignment="1">
      <alignment vertical="center"/>
    </xf>
    <xf numFmtId="0" fontId="252" fillId="0" borderId="0" xfId="0" applyFont="1" applyFill="1" applyAlignment="1">
      <alignment/>
    </xf>
    <xf numFmtId="0" fontId="254" fillId="43" borderId="0" xfId="0" applyFont="1" applyFill="1" applyBorder="1" applyAlignment="1">
      <alignment horizontal="center" vertical="center" shrinkToFit="1"/>
    </xf>
    <xf numFmtId="0" fontId="270" fillId="8" borderId="0" xfId="0" applyFont="1" applyFill="1" applyAlignment="1">
      <alignment/>
    </xf>
    <xf numFmtId="20" fontId="0" fillId="0" borderId="0" xfId="0" applyNumberFormat="1" applyAlignment="1">
      <alignment/>
    </xf>
    <xf numFmtId="0" fontId="136" fillId="0" borderId="103" xfId="0" applyFont="1" applyFill="1" applyBorder="1" applyAlignment="1" applyProtection="1">
      <alignment horizontal="center" vertical="center" shrinkToFit="1"/>
      <protection locked="0"/>
    </xf>
    <xf numFmtId="0" fontId="137" fillId="0" borderId="104" xfId="0" applyFont="1" applyFill="1" applyBorder="1" applyAlignment="1" applyProtection="1">
      <alignment horizontal="center" vertical="center" shrinkToFit="1"/>
      <protection locked="0"/>
    </xf>
    <xf numFmtId="0" fontId="19" fillId="0" borderId="72" xfId="0" applyFont="1" applyFill="1" applyBorder="1" applyAlignment="1" applyProtection="1">
      <alignment horizontal="center" vertical="center" shrinkToFit="1"/>
      <protection locked="0"/>
    </xf>
    <xf numFmtId="49" fontId="19" fillId="0" borderId="72" xfId="0" applyNumberFormat="1" applyFont="1" applyFill="1" applyBorder="1" applyAlignment="1" applyProtection="1">
      <alignment horizontal="center" vertical="center" shrinkToFit="1"/>
      <protection locked="0"/>
    </xf>
    <xf numFmtId="179" fontId="19" fillId="0" borderId="72" xfId="0" applyNumberFormat="1" applyFont="1" applyFill="1" applyBorder="1" applyAlignment="1" applyProtection="1">
      <alignment horizontal="center" vertical="center" shrinkToFit="1"/>
      <protection locked="0"/>
    </xf>
    <xf numFmtId="0" fontId="19" fillId="0" borderId="72" xfId="0" applyNumberFormat="1" applyFont="1" applyFill="1" applyBorder="1" applyAlignment="1" applyProtection="1">
      <alignment horizontal="center" vertical="center" shrinkToFit="1"/>
      <protection locked="0"/>
    </xf>
    <xf numFmtId="0" fontId="19" fillId="0" borderId="105" xfId="0" applyNumberFormat="1" applyFont="1" applyFill="1" applyBorder="1" applyAlignment="1" applyProtection="1">
      <alignment horizontal="center" vertical="center" shrinkToFit="1"/>
      <protection locked="0"/>
    </xf>
    <xf numFmtId="0" fontId="19" fillId="0" borderId="22" xfId="0" applyNumberFormat="1" applyFont="1" applyFill="1" applyBorder="1" applyAlignment="1" applyProtection="1">
      <alignment horizontal="center" vertical="center" shrinkToFit="1"/>
      <protection locked="0"/>
    </xf>
    <xf numFmtId="0" fontId="136" fillId="0" borderId="106" xfId="0" applyNumberFormat="1" applyFont="1" applyFill="1" applyBorder="1" applyAlignment="1" applyProtection="1">
      <alignment horizontal="center"/>
      <protection locked="0"/>
    </xf>
    <xf numFmtId="0" fontId="19" fillId="0" borderId="107" xfId="0" applyNumberFormat="1" applyFont="1" applyFill="1" applyBorder="1" applyAlignment="1" applyProtection="1">
      <alignment horizontal="center"/>
      <protection locked="0"/>
    </xf>
    <xf numFmtId="0" fontId="19" fillId="0" borderId="108" xfId="0" applyNumberFormat="1" applyFont="1" applyFill="1" applyBorder="1" applyAlignment="1" applyProtection="1">
      <alignment horizontal="center"/>
      <protection locked="0"/>
    </xf>
    <xf numFmtId="0" fontId="19" fillId="0" borderId="108" xfId="0" applyFont="1" applyFill="1" applyBorder="1" applyAlignment="1" applyProtection="1">
      <alignment/>
      <protection locked="0"/>
    </xf>
    <xf numFmtId="176" fontId="19" fillId="0" borderId="108" xfId="0" applyNumberFormat="1" applyFont="1" applyFill="1" applyBorder="1" applyAlignment="1" applyProtection="1">
      <alignment/>
      <protection locked="0"/>
    </xf>
    <xf numFmtId="176" fontId="19" fillId="0" borderId="109" xfId="0" applyNumberFormat="1" applyFont="1" applyFill="1" applyBorder="1" applyAlignment="1" applyProtection="1">
      <alignment/>
      <protection locked="0"/>
    </xf>
    <xf numFmtId="176" fontId="19" fillId="0" borderId="110" xfId="0" applyNumberFormat="1" applyFont="1" applyFill="1" applyBorder="1" applyAlignment="1" applyProtection="1">
      <alignment/>
      <protection locked="0"/>
    </xf>
    <xf numFmtId="0" fontId="4" fillId="50" borderId="111" xfId="0" applyNumberFormat="1" applyFont="1" applyFill="1" applyBorder="1" applyAlignment="1">
      <alignment horizontal="center" vertical="center" wrapText="1"/>
    </xf>
    <xf numFmtId="0" fontId="4" fillId="50" borderId="112" xfId="0" applyNumberFormat="1" applyFont="1" applyFill="1" applyBorder="1" applyAlignment="1">
      <alignment horizontal="center" vertical="center" wrapText="1"/>
    </xf>
    <xf numFmtId="0" fontId="4" fillId="50" borderId="113" xfId="0" applyNumberFormat="1" applyFont="1" applyFill="1" applyBorder="1" applyAlignment="1">
      <alignment horizontal="center" vertical="center" wrapText="1"/>
    </xf>
    <xf numFmtId="0" fontId="4" fillId="50" borderId="114" xfId="0" applyNumberFormat="1" applyFont="1" applyFill="1" applyBorder="1" applyAlignment="1">
      <alignment horizontal="center" vertical="center" wrapText="1"/>
    </xf>
    <xf numFmtId="0" fontId="4" fillId="50" borderId="114" xfId="0" applyFont="1" applyFill="1" applyBorder="1" applyAlignment="1">
      <alignment horizontal="center" vertical="center" wrapText="1"/>
    </xf>
    <xf numFmtId="0" fontId="4" fillId="50" borderId="115" xfId="0" applyNumberFormat="1" applyFont="1" applyFill="1" applyBorder="1" applyAlignment="1">
      <alignment horizontal="center" vertical="center" wrapText="1"/>
    </xf>
    <xf numFmtId="0" fontId="4" fillId="50" borderId="33" xfId="0" applyNumberFormat="1" applyFont="1" applyFill="1" applyBorder="1" applyAlignment="1">
      <alignment horizontal="center" vertical="center" textRotation="255"/>
    </xf>
    <xf numFmtId="0" fontId="19" fillId="50" borderId="116" xfId="0" applyFont="1" applyFill="1" applyBorder="1" applyAlignment="1">
      <alignment/>
    </xf>
    <xf numFmtId="0" fontId="19" fillId="50" borderId="38" xfId="0" applyFont="1" applyFill="1" applyBorder="1" applyAlignment="1">
      <alignment/>
    </xf>
    <xf numFmtId="0" fontId="19" fillId="50" borderId="117" xfId="0" applyFont="1" applyFill="1" applyBorder="1" applyAlignment="1">
      <alignment/>
    </xf>
    <xf numFmtId="0" fontId="77" fillId="50" borderId="118" xfId="0" applyNumberFormat="1" applyFont="1" applyFill="1" applyBorder="1" applyAlignment="1">
      <alignment horizontal="center" vertical="center" textRotation="255"/>
    </xf>
    <xf numFmtId="0" fontId="4" fillId="50" borderId="65" xfId="0" applyNumberFormat="1" applyFont="1" applyFill="1" applyBorder="1" applyAlignment="1">
      <alignment horizontal="center" vertical="center" textRotation="255"/>
    </xf>
    <xf numFmtId="0" fontId="4" fillId="50" borderId="34" xfId="0" applyNumberFormat="1" applyFont="1" applyFill="1" applyBorder="1" applyAlignment="1">
      <alignment horizontal="center" vertical="center" textRotation="255"/>
    </xf>
    <xf numFmtId="0" fontId="4" fillId="50" borderId="34" xfId="0" applyFont="1" applyFill="1" applyBorder="1" applyAlignment="1">
      <alignment horizontal="center" vertical="center" textRotation="255"/>
    </xf>
    <xf numFmtId="0" fontId="4" fillId="50" borderId="34" xfId="0" applyFont="1" applyFill="1" applyBorder="1" applyAlignment="1">
      <alignment horizontal="center" vertical="center"/>
    </xf>
    <xf numFmtId="176" fontId="4" fillId="50" borderId="34" xfId="78" applyNumberFormat="1" applyFont="1" applyFill="1" applyBorder="1" applyAlignment="1">
      <alignment horizontal="center" vertical="center"/>
      <protection/>
    </xf>
    <xf numFmtId="176" fontId="4" fillId="50" borderId="119" xfId="78" applyNumberFormat="1" applyFont="1" applyFill="1" applyBorder="1" applyAlignment="1">
      <alignment horizontal="center" vertical="center"/>
      <protection/>
    </xf>
    <xf numFmtId="0" fontId="285" fillId="48" borderId="120" xfId="77" applyFont="1" applyFill="1" applyBorder="1" applyAlignment="1">
      <alignment vertical="center"/>
      <protection/>
    </xf>
    <xf numFmtId="0" fontId="285" fillId="48" borderId="121" xfId="77" applyFont="1" applyFill="1" applyBorder="1" applyAlignment="1">
      <alignment vertical="center"/>
      <protection/>
    </xf>
    <xf numFmtId="0" fontId="286" fillId="48" borderId="121" xfId="77" applyFont="1" applyFill="1" applyBorder="1" applyAlignment="1">
      <alignment vertical="center"/>
      <protection/>
    </xf>
    <xf numFmtId="0" fontId="287" fillId="48" borderId="121" xfId="77" applyFont="1" applyFill="1" applyBorder="1" applyAlignment="1">
      <alignment vertical="center"/>
      <protection/>
    </xf>
    <xf numFmtId="176" fontId="288" fillId="48" borderId="121" xfId="0" applyNumberFormat="1" applyFont="1" applyFill="1" applyBorder="1" applyAlignment="1">
      <alignment/>
    </xf>
    <xf numFmtId="176" fontId="288" fillId="48" borderId="122" xfId="0" applyNumberFormat="1" applyFont="1" applyFill="1" applyBorder="1" applyAlignment="1">
      <alignment/>
    </xf>
    <xf numFmtId="0" fontId="288" fillId="48" borderId="0" xfId="0" applyFont="1" applyFill="1" applyAlignment="1">
      <alignment/>
    </xf>
    <xf numFmtId="0" fontId="2" fillId="48" borderId="0" xfId="0" applyFont="1" applyFill="1" applyAlignment="1">
      <alignment/>
    </xf>
    <xf numFmtId="0" fontId="2" fillId="48" borderId="0" xfId="0" applyFont="1" applyFill="1" applyAlignment="1">
      <alignment vertical="center" textRotation="255"/>
    </xf>
    <xf numFmtId="0" fontId="2" fillId="48" borderId="0" xfId="0" applyFont="1" applyFill="1" applyAlignment="1">
      <alignment horizontal="center" vertical="center"/>
    </xf>
    <xf numFmtId="0" fontId="2" fillId="48" borderId="0" xfId="0" applyFont="1" applyFill="1" applyAlignment="1">
      <alignment horizontal="center" vertical="center" shrinkToFit="1"/>
    </xf>
    <xf numFmtId="0" fontId="19" fillId="48" borderId="0" xfId="0" applyFont="1" applyFill="1" applyAlignment="1">
      <alignment/>
    </xf>
    <xf numFmtId="0" fontId="137" fillId="48" borderId="0" xfId="0" applyFont="1" applyFill="1" applyAlignment="1">
      <alignment/>
    </xf>
    <xf numFmtId="14" fontId="19" fillId="48" borderId="123" xfId="0" applyNumberFormat="1" applyFont="1" applyFill="1" applyBorder="1" applyAlignment="1">
      <alignment/>
    </xf>
    <xf numFmtId="0" fontId="19" fillId="48" borderId="0" xfId="0" applyFont="1" applyFill="1" applyAlignment="1">
      <alignment horizontal="center"/>
    </xf>
    <xf numFmtId="0" fontId="19" fillId="48" borderId="124" xfId="0" applyFont="1" applyFill="1" applyBorder="1" applyAlignment="1">
      <alignment/>
    </xf>
    <xf numFmtId="0" fontId="19" fillId="48" borderId="0" xfId="0" applyFont="1" applyFill="1" applyAlignment="1">
      <alignment shrinkToFit="1"/>
    </xf>
    <xf numFmtId="0" fontId="19" fillId="48" borderId="125" xfId="0" applyFont="1" applyFill="1" applyBorder="1" applyAlignment="1">
      <alignment/>
    </xf>
    <xf numFmtId="0" fontId="19" fillId="48" borderId="125" xfId="0" applyFont="1" applyFill="1" applyBorder="1" applyAlignment="1">
      <alignment horizontal="center"/>
    </xf>
    <xf numFmtId="0" fontId="19" fillId="48" borderId="0" xfId="0" applyFont="1" applyFill="1" applyBorder="1" applyAlignment="1">
      <alignment/>
    </xf>
    <xf numFmtId="0" fontId="2" fillId="48" borderId="0" xfId="0" applyNumberFormat="1" applyFont="1" applyFill="1" applyAlignment="1">
      <alignment horizontal="center"/>
    </xf>
    <xf numFmtId="0" fontId="3" fillId="48" borderId="0" xfId="0" applyFont="1" applyFill="1" applyAlignment="1">
      <alignment/>
    </xf>
    <xf numFmtId="176" fontId="2" fillId="48" borderId="0" xfId="0" applyNumberFormat="1" applyFont="1" applyFill="1" applyAlignment="1">
      <alignment/>
    </xf>
    <xf numFmtId="0" fontId="137" fillId="0" borderId="103" xfId="0" applyFont="1" applyFill="1" applyBorder="1" applyAlignment="1" applyProtection="1">
      <alignment horizontal="center" vertical="center" shrinkToFit="1"/>
      <protection locked="0"/>
    </xf>
    <xf numFmtId="0" fontId="228" fillId="23" borderId="102" xfId="42" applyFont="1" applyBorder="1" applyAlignment="1" applyProtection="1">
      <alignment horizontal="center" vertical="center"/>
      <protection/>
    </xf>
    <xf numFmtId="0" fontId="228" fillId="23" borderId="126" xfId="42" applyFont="1" applyBorder="1" applyAlignment="1" applyProtection="1">
      <alignment horizontal="center" vertical="center"/>
      <protection/>
    </xf>
    <xf numFmtId="0" fontId="71" fillId="0" borderId="0" xfId="0" applyFont="1" applyAlignment="1">
      <alignment vertical="center"/>
    </xf>
    <xf numFmtId="49" fontId="242" fillId="33" borderId="7" xfId="72" applyNumberFormat="1" applyAlignment="1" applyProtection="1">
      <alignment horizontal="center" vertical="center"/>
      <protection/>
    </xf>
    <xf numFmtId="0" fontId="242" fillId="33" borderId="7" xfId="72" applyFont="1" applyAlignment="1" applyProtection="1">
      <alignment horizontal="left" vertical="center"/>
      <protection/>
    </xf>
    <xf numFmtId="0" fontId="242" fillId="33" borderId="7" xfId="72" applyFont="1" applyAlignment="1" applyProtection="1">
      <alignment vertical="center" shrinkToFit="1"/>
      <protection/>
    </xf>
    <xf numFmtId="49" fontId="242" fillId="33" borderId="7" xfId="72" applyNumberFormat="1" applyFont="1" applyAlignment="1" applyProtection="1">
      <alignment horizontal="left" vertical="center"/>
      <protection/>
    </xf>
    <xf numFmtId="0" fontId="289" fillId="47" borderId="127" xfId="0" applyFont="1" applyFill="1" applyBorder="1" applyAlignment="1" applyProtection="1">
      <alignment horizontal="center" vertical="center"/>
      <protection/>
    </xf>
    <xf numFmtId="0" fontId="0" fillId="51" borderId="77" xfId="77" applyFont="1" applyFill="1" applyBorder="1" applyAlignment="1" applyProtection="1">
      <alignment horizontal="center" vertical="center" shrinkToFit="1"/>
      <protection locked="0"/>
    </xf>
    <xf numFmtId="0" fontId="0" fillId="51" borderId="75" xfId="77" applyFont="1" applyFill="1" applyBorder="1" applyAlignment="1" applyProtection="1">
      <alignment horizontal="center" vertical="center" shrinkToFit="1"/>
      <protection locked="0"/>
    </xf>
    <xf numFmtId="0" fontId="0" fillId="0" borderId="77" xfId="77" applyFont="1" applyFill="1" applyBorder="1" applyAlignment="1" applyProtection="1">
      <alignment horizontal="center" vertical="center" shrinkToFit="1"/>
      <protection locked="0"/>
    </xf>
    <xf numFmtId="0" fontId="0" fillId="0" borderId="81" xfId="77" applyFont="1" applyFill="1" applyBorder="1" applyAlignment="1" applyProtection="1">
      <alignment horizontal="center" vertical="center" shrinkToFit="1"/>
      <protection locked="0"/>
    </xf>
    <xf numFmtId="0" fontId="0" fillId="0" borderId="75" xfId="77" applyFont="1" applyFill="1" applyBorder="1" applyAlignment="1" applyProtection="1">
      <alignment horizontal="center" vertical="center" shrinkToFit="1"/>
      <protection locked="0"/>
    </xf>
    <xf numFmtId="0" fontId="0" fillId="0" borderId="128" xfId="77" applyFont="1" applyFill="1" applyBorder="1" applyAlignment="1" applyProtection="1">
      <alignment horizontal="center" vertical="center" shrinkToFit="1"/>
      <protection locked="0"/>
    </xf>
    <xf numFmtId="0" fontId="252" fillId="46" borderId="24" xfId="0" applyFont="1" applyFill="1" applyBorder="1" applyAlignment="1" applyProtection="1">
      <alignment/>
      <protection/>
    </xf>
    <xf numFmtId="0" fontId="252" fillId="46" borderId="24" xfId="0" applyFont="1" applyFill="1" applyBorder="1" applyAlignment="1" applyProtection="1">
      <alignment vertical="center"/>
      <protection/>
    </xf>
    <xf numFmtId="0" fontId="71" fillId="23" borderId="0" xfId="0" applyFont="1" applyFill="1" applyAlignment="1">
      <alignment vertical="center"/>
    </xf>
    <xf numFmtId="0" fontId="2" fillId="0" borderId="0" xfId="0" applyFont="1" applyAlignment="1">
      <alignment vertical="center"/>
    </xf>
    <xf numFmtId="0" fontId="242" fillId="33" borderId="7" xfId="72" applyFont="1" applyAlignment="1" applyProtection="1">
      <alignment vertical="center"/>
      <protection/>
    </xf>
    <xf numFmtId="0" fontId="290" fillId="52" borderId="129" xfId="77" applyFont="1" applyFill="1" applyBorder="1" applyAlignment="1" applyProtection="1">
      <alignment horizontal="center" vertical="center" shrinkToFit="1"/>
      <protection/>
    </xf>
    <xf numFmtId="0" fontId="290" fillId="52" borderId="76" xfId="77" applyFont="1" applyFill="1" applyBorder="1" applyAlignment="1" applyProtection="1">
      <alignment horizontal="center" vertical="center" shrinkToFit="1"/>
      <protection/>
    </xf>
    <xf numFmtId="0" fontId="290" fillId="52" borderId="130" xfId="77" applyFont="1" applyFill="1" applyBorder="1" applyAlignment="1" applyProtection="1">
      <alignment horizontal="center" vertical="center" shrinkToFit="1"/>
      <protection/>
    </xf>
    <xf numFmtId="0" fontId="290" fillId="52" borderId="77" xfId="77" applyFont="1" applyFill="1" applyBorder="1" applyAlignment="1" applyProtection="1">
      <alignment horizontal="center" vertical="center" shrinkToFit="1"/>
      <protection/>
    </xf>
    <xf numFmtId="0" fontId="290" fillId="52" borderId="131" xfId="77" applyFont="1" applyFill="1" applyBorder="1" applyAlignment="1" applyProtection="1">
      <alignment horizontal="center" vertical="center" shrinkToFit="1"/>
      <protection/>
    </xf>
    <xf numFmtId="0" fontId="290" fillId="52" borderId="81" xfId="77" applyFont="1" applyFill="1" applyBorder="1" applyAlignment="1" applyProtection="1">
      <alignment horizontal="center" vertical="center" shrinkToFit="1"/>
      <protection/>
    </xf>
    <xf numFmtId="0" fontId="291" fillId="46" borderId="0" xfId="51" applyFont="1" applyFill="1" applyBorder="1" applyAlignment="1" applyProtection="1">
      <alignment horizontal="center" vertical="center" shrinkToFit="1"/>
      <protection/>
    </xf>
    <xf numFmtId="0" fontId="292" fillId="46" borderId="0" xfId="77" applyFont="1" applyFill="1" applyBorder="1" applyAlignment="1" applyProtection="1">
      <alignment horizontal="center" vertical="center"/>
      <protection/>
    </xf>
    <xf numFmtId="0" fontId="292" fillId="46" borderId="0" xfId="77" applyFont="1" applyFill="1" applyBorder="1" applyAlignment="1" applyProtection="1">
      <alignment horizontal="left" vertical="center"/>
      <protection/>
    </xf>
    <xf numFmtId="0" fontId="246" fillId="44" borderId="77" xfId="77" applyFont="1" applyFill="1" applyBorder="1" applyAlignment="1" applyProtection="1">
      <alignment horizontal="left" vertical="center"/>
      <protection/>
    </xf>
    <xf numFmtId="0" fontId="293" fillId="14" borderId="132" xfId="0" applyFont="1" applyFill="1" applyBorder="1" applyAlignment="1">
      <alignment horizontal="center" vertical="center"/>
    </xf>
    <xf numFmtId="0" fontId="293" fillId="14" borderId="133" xfId="0" applyFont="1" applyFill="1" applyBorder="1" applyAlignment="1">
      <alignment horizontal="center" vertical="center"/>
    </xf>
    <xf numFmtId="0" fontId="293" fillId="14" borderId="134" xfId="0" applyFont="1" applyFill="1" applyBorder="1" applyAlignment="1">
      <alignment horizontal="center" vertical="center"/>
    </xf>
    <xf numFmtId="0" fontId="293" fillId="14" borderId="135" xfId="0" applyFont="1" applyFill="1" applyBorder="1" applyAlignment="1">
      <alignment horizontal="center" vertical="center"/>
    </xf>
    <xf numFmtId="0" fontId="293" fillId="14" borderId="0" xfId="0" applyFont="1" applyFill="1" applyBorder="1" applyAlignment="1">
      <alignment horizontal="center" vertical="center"/>
    </xf>
    <xf numFmtId="0" fontId="293" fillId="14" borderId="136" xfId="0" applyFont="1" applyFill="1" applyBorder="1" applyAlignment="1">
      <alignment horizontal="center" vertical="center"/>
    </xf>
    <xf numFmtId="0" fontId="294" fillId="47" borderId="127" xfId="51" applyFont="1" applyFill="1" applyBorder="1" applyAlignment="1" applyProtection="1">
      <alignment horizontal="left" vertical="center" indent="1" shrinkToFit="1"/>
      <protection/>
    </xf>
    <xf numFmtId="0" fontId="294" fillId="47" borderId="137" xfId="51" applyFont="1" applyFill="1" applyBorder="1" applyAlignment="1" applyProtection="1">
      <alignment horizontal="left" vertical="center" indent="1" shrinkToFit="1"/>
      <protection/>
    </xf>
    <xf numFmtId="0" fontId="292" fillId="46" borderId="138" xfId="77" applyFont="1" applyFill="1" applyBorder="1" applyAlignment="1" applyProtection="1">
      <alignment horizontal="center" vertical="center"/>
      <protection/>
    </xf>
    <xf numFmtId="0" fontId="295" fillId="46" borderId="0" xfId="77" applyFont="1" applyFill="1" applyBorder="1" applyAlignment="1" applyProtection="1">
      <alignment horizontal="center" vertical="center"/>
      <protection/>
    </xf>
    <xf numFmtId="0" fontId="296" fillId="14" borderId="139" xfId="0" applyFont="1" applyFill="1" applyBorder="1" applyAlignment="1">
      <alignment horizontal="center" vertical="center"/>
    </xf>
    <xf numFmtId="0" fontId="296" fillId="14" borderId="140" xfId="0" applyFont="1" applyFill="1" applyBorder="1" applyAlignment="1">
      <alignment horizontal="center" vertical="center"/>
    </xf>
    <xf numFmtId="0" fontId="296" fillId="14" borderId="141" xfId="0" applyFont="1" applyFill="1" applyBorder="1" applyAlignment="1">
      <alignment horizontal="center" vertical="center"/>
    </xf>
    <xf numFmtId="0" fontId="297" fillId="47" borderId="142" xfId="77" applyFont="1" applyFill="1" applyBorder="1" applyAlignment="1" applyProtection="1">
      <alignment horizontal="center" vertical="center"/>
      <protection/>
    </xf>
    <xf numFmtId="0" fontId="297" fillId="47" borderId="87" xfId="77" applyFont="1" applyFill="1" applyBorder="1" applyAlignment="1" applyProtection="1">
      <alignment horizontal="center" vertical="center"/>
      <protection/>
    </xf>
    <xf numFmtId="0" fontId="298" fillId="47" borderId="143" xfId="77" applyFont="1" applyFill="1" applyBorder="1" applyAlignment="1" applyProtection="1">
      <alignment horizontal="center" vertical="center"/>
      <protection/>
    </xf>
    <xf numFmtId="0" fontId="298" fillId="47" borderId="127" xfId="77" applyFont="1" applyFill="1" applyBorder="1" applyAlignment="1" applyProtection="1">
      <alignment horizontal="center" vertical="center"/>
      <protection/>
    </xf>
    <xf numFmtId="0" fontId="298" fillId="47" borderId="144" xfId="77" applyFont="1" applyFill="1" applyBorder="1" applyAlignment="1" applyProtection="1">
      <alignment horizontal="center" vertical="center"/>
      <protection/>
    </xf>
    <xf numFmtId="0" fontId="299" fillId="47" borderId="145" xfId="51" applyFont="1" applyFill="1" applyBorder="1" applyAlignment="1" applyProtection="1">
      <alignment horizontal="left" vertical="center" indent="1" shrinkToFit="1"/>
      <protection/>
    </xf>
    <xf numFmtId="0" fontId="299" fillId="47" borderId="146" xfId="51" applyFont="1" applyFill="1" applyBorder="1" applyAlignment="1" applyProtection="1">
      <alignment horizontal="left" vertical="center" indent="1" shrinkToFit="1"/>
      <protection/>
    </xf>
    <xf numFmtId="0" fontId="1" fillId="0" borderId="77" xfId="77" applyFont="1" applyFill="1" applyBorder="1" applyAlignment="1" applyProtection="1">
      <alignment horizontal="center" vertical="center"/>
      <protection locked="0"/>
    </xf>
    <xf numFmtId="0" fontId="0" fillId="0" borderId="77" xfId="77" applyFont="1" applyFill="1" applyBorder="1" applyAlignment="1" applyProtection="1">
      <alignment horizontal="center" vertical="center"/>
      <protection locked="0"/>
    </xf>
    <xf numFmtId="0" fontId="0" fillId="0" borderId="81" xfId="77" applyFont="1" applyFill="1" applyBorder="1" applyAlignment="1" applyProtection="1">
      <alignment horizontal="center" vertical="center"/>
      <protection locked="0"/>
    </xf>
    <xf numFmtId="0" fontId="300" fillId="46" borderId="140" xfId="77" applyFont="1" applyFill="1" applyBorder="1" applyAlignment="1" applyProtection="1">
      <alignment horizontal="center" vertical="center"/>
      <protection/>
    </xf>
    <xf numFmtId="0" fontId="301" fillId="14" borderId="132" xfId="77" applyFont="1" applyFill="1" applyBorder="1" applyAlignment="1" applyProtection="1">
      <alignment horizontal="center" vertical="center" shrinkToFit="1"/>
      <protection/>
    </xf>
    <xf numFmtId="0" fontId="302" fillId="14" borderId="133" xfId="0" applyFont="1" applyFill="1" applyBorder="1" applyAlignment="1">
      <alignment horizontal="center" vertical="center" shrinkToFit="1"/>
    </xf>
    <xf numFmtId="0" fontId="302" fillId="14" borderId="134" xfId="0" applyFont="1" applyFill="1" applyBorder="1" applyAlignment="1">
      <alignment horizontal="center" vertical="center" shrinkToFit="1"/>
    </xf>
    <xf numFmtId="0" fontId="302" fillId="14" borderId="135" xfId="0" applyFont="1" applyFill="1" applyBorder="1" applyAlignment="1">
      <alignment horizontal="center" vertical="center" shrinkToFit="1"/>
    </xf>
    <xf numFmtId="0" fontId="302" fillId="14" borderId="0" xfId="0" applyFont="1" applyFill="1" applyBorder="1" applyAlignment="1">
      <alignment horizontal="center" vertical="center" shrinkToFit="1"/>
    </xf>
    <xf numFmtId="0" fontId="302" fillId="14" borderId="136" xfId="0" applyFont="1" applyFill="1" applyBorder="1" applyAlignment="1">
      <alignment horizontal="center" vertical="center" shrinkToFit="1"/>
    </xf>
    <xf numFmtId="0" fontId="303" fillId="47" borderId="130" xfId="77" applyFont="1" applyFill="1" applyBorder="1" applyAlignment="1" applyProtection="1">
      <alignment horizontal="center" vertical="center" shrinkToFit="1"/>
      <protection locked="0"/>
    </xf>
    <xf numFmtId="0" fontId="303" fillId="47" borderId="77" xfId="77" applyFont="1" applyFill="1" applyBorder="1" applyAlignment="1" applyProtection="1">
      <alignment horizontal="center" vertical="center" shrinkToFit="1"/>
      <protection locked="0"/>
    </xf>
    <xf numFmtId="0" fontId="303" fillId="47" borderId="81" xfId="77" applyFont="1" applyFill="1" applyBorder="1" applyAlignment="1" applyProtection="1">
      <alignment horizontal="center" vertical="center" shrinkToFit="1"/>
      <protection locked="0"/>
    </xf>
    <xf numFmtId="0" fontId="303" fillId="47" borderId="147" xfId="77" applyFont="1" applyFill="1" applyBorder="1" applyAlignment="1" applyProtection="1">
      <alignment horizontal="center" vertical="center" shrinkToFit="1"/>
      <protection locked="0"/>
    </xf>
    <xf numFmtId="0" fontId="303" fillId="47" borderId="75" xfId="77" applyFont="1" applyFill="1" applyBorder="1" applyAlignment="1" applyProtection="1">
      <alignment horizontal="center" vertical="center" shrinkToFit="1"/>
      <protection locked="0"/>
    </xf>
    <xf numFmtId="0" fontId="303" fillId="47" borderId="128" xfId="77" applyFont="1" applyFill="1" applyBorder="1" applyAlignment="1" applyProtection="1">
      <alignment horizontal="center" vertical="center" shrinkToFit="1"/>
      <protection locked="0"/>
    </xf>
    <xf numFmtId="0" fontId="59" fillId="44" borderId="77" xfId="77" applyFont="1" applyFill="1" applyBorder="1" applyAlignment="1" applyProtection="1">
      <alignment horizontal="center" vertical="center"/>
      <protection/>
    </xf>
    <xf numFmtId="0" fontId="59" fillId="44" borderId="81" xfId="77" applyFont="1" applyFill="1" applyBorder="1" applyAlignment="1" applyProtection="1">
      <alignment horizontal="center" vertical="center"/>
      <protection/>
    </xf>
    <xf numFmtId="0" fontId="298" fillId="47" borderId="147" xfId="77" applyFont="1" applyFill="1" applyBorder="1" applyAlignment="1" applyProtection="1">
      <alignment horizontal="center" vertical="center"/>
      <protection/>
    </xf>
    <xf numFmtId="0" fontId="298" fillId="47" borderId="75" xfId="77" applyFont="1" applyFill="1" applyBorder="1" applyAlignment="1" applyProtection="1">
      <alignment horizontal="center" vertical="center"/>
      <protection/>
    </xf>
    <xf numFmtId="0" fontId="106" fillId="47" borderId="75" xfId="51" applyFont="1" applyFill="1" applyBorder="1" applyAlignment="1" applyProtection="1">
      <alignment horizontal="center" vertical="center" shrinkToFit="1"/>
      <protection/>
    </xf>
    <xf numFmtId="0" fontId="106" fillId="47" borderId="128" xfId="51" applyFont="1" applyFill="1" applyBorder="1" applyAlignment="1" applyProtection="1">
      <alignment horizontal="center" vertical="center" shrinkToFit="1"/>
      <protection/>
    </xf>
    <xf numFmtId="0" fontId="290" fillId="52" borderId="148" xfId="77" applyFont="1" applyFill="1" applyBorder="1" applyAlignment="1" applyProtection="1">
      <alignment horizontal="center" vertical="center" shrinkToFit="1"/>
      <protection/>
    </xf>
    <xf numFmtId="0" fontId="290" fillId="52" borderId="149" xfId="77" applyFont="1" applyFill="1" applyBorder="1" applyAlignment="1" applyProtection="1">
      <alignment horizontal="center" vertical="center" shrinkToFit="1"/>
      <protection/>
    </xf>
    <xf numFmtId="0" fontId="290" fillId="52" borderId="150" xfId="77" applyFont="1" applyFill="1" applyBorder="1" applyAlignment="1" applyProtection="1">
      <alignment horizontal="center" vertical="center" shrinkToFit="1"/>
      <protection/>
    </xf>
    <xf numFmtId="0" fontId="304" fillId="47" borderId="127" xfId="51" applyFont="1" applyFill="1" applyBorder="1" applyAlignment="1" applyProtection="1">
      <alignment horizontal="left" vertical="center" indent="1" shrinkToFit="1"/>
      <protection/>
    </xf>
    <xf numFmtId="0" fontId="304" fillId="47" borderId="137" xfId="51" applyFont="1" applyFill="1" applyBorder="1" applyAlignment="1" applyProtection="1">
      <alignment horizontal="left" vertical="center" indent="1" shrinkToFit="1"/>
      <protection/>
    </xf>
    <xf numFmtId="0" fontId="305" fillId="46" borderId="0" xfId="77" applyFont="1" applyFill="1" applyAlignment="1" applyProtection="1">
      <alignment horizontal="center" vertical="center"/>
      <protection/>
    </xf>
    <xf numFmtId="0" fontId="306" fillId="46" borderId="0" xfId="77" applyFont="1" applyFill="1" applyAlignment="1" applyProtection="1">
      <alignment horizontal="center" vertical="center"/>
      <protection/>
    </xf>
    <xf numFmtId="0" fontId="298" fillId="47" borderId="151" xfId="77" applyFont="1" applyFill="1" applyBorder="1" applyAlignment="1" applyProtection="1">
      <alignment horizontal="center" vertical="center"/>
      <protection/>
    </xf>
    <xf numFmtId="0" fontId="298" fillId="47" borderId="77" xfId="77" applyFont="1" applyFill="1" applyBorder="1" applyAlignment="1" applyProtection="1">
      <alignment horizontal="center" vertical="center"/>
      <protection/>
    </xf>
    <xf numFmtId="0" fontId="246" fillId="44" borderId="76" xfId="77" applyFont="1" applyFill="1" applyBorder="1" applyAlignment="1" applyProtection="1">
      <alignment horizontal="center" vertical="center"/>
      <protection/>
    </xf>
    <xf numFmtId="0" fontId="246" fillId="44" borderId="129" xfId="77" applyFont="1" applyFill="1" applyBorder="1" applyAlignment="1" applyProtection="1">
      <alignment horizontal="center" vertical="center" textRotation="255"/>
      <protection/>
    </xf>
    <xf numFmtId="0" fontId="246" fillId="44" borderId="130" xfId="77" applyFont="1" applyFill="1" applyBorder="1" applyAlignment="1" applyProtection="1">
      <alignment horizontal="center" vertical="center" textRotation="255"/>
      <protection/>
    </xf>
    <xf numFmtId="0" fontId="246" fillId="44" borderId="147" xfId="77" applyFont="1" applyFill="1" applyBorder="1" applyAlignment="1" applyProtection="1">
      <alignment horizontal="center" vertical="center" textRotation="255"/>
      <protection/>
    </xf>
    <xf numFmtId="0" fontId="246" fillId="44" borderId="152" xfId="77" applyFont="1" applyFill="1" applyBorder="1" applyAlignment="1" applyProtection="1">
      <alignment horizontal="left" vertical="center"/>
      <protection/>
    </xf>
    <xf numFmtId="0" fontId="246" fillId="44" borderId="153" xfId="77" applyFont="1" applyFill="1" applyBorder="1" applyAlignment="1" applyProtection="1">
      <alignment horizontal="left" vertical="center"/>
      <protection/>
    </xf>
    <xf numFmtId="0" fontId="246" fillId="44" borderId="154" xfId="77" applyFont="1" applyFill="1" applyBorder="1" applyAlignment="1" applyProtection="1">
      <alignment horizontal="left" vertical="center"/>
      <protection/>
    </xf>
    <xf numFmtId="0" fontId="59" fillId="44" borderId="143" xfId="77" applyFont="1" applyFill="1" applyBorder="1" applyAlignment="1" applyProtection="1">
      <alignment horizontal="center" vertical="center" shrinkToFit="1"/>
      <protection/>
    </xf>
    <xf numFmtId="0" fontId="59" fillId="44" borderId="127" xfId="77" applyFont="1" applyFill="1" applyBorder="1" applyAlignment="1" applyProtection="1">
      <alignment horizontal="center" vertical="center" shrinkToFit="1"/>
      <protection/>
    </xf>
    <xf numFmtId="0" fontId="59" fillId="44" borderId="155" xfId="77" applyFont="1" applyFill="1" applyBorder="1" applyAlignment="1" applyProtection="1">
      <alignment horizontal="center" vertical="center" shrinkToFit="1"/>
      <protection/>
    </xf>
    <xf numFmtId="0" fontId="71" fillId="0" borderId="143" xfId="0" applyFont="1" applyFill="1" applyBorder="1" applyAlignment="1" applyProtection="1">
      <alignment horizontal="right" vertical="center" shrinkToFit="1"/>
      <protection locked="0"/>
    </xf>
    <xf numFmtId="0" fontId="71" fillId="0" borderId="127" xfId="0" applyFont="1" applyFill="1" applyBorder="1" applyAlignment="1" applyProtection="1">
      <alignment horizontal="right" vertical="center" shrinkToFit="1"/>
      <protection locked="0"/>
    </xf>
    <xf numFmtId="0" fontId="60" fillId="45" borderId="0" xfId="77" applyFont="1" applyFill="1" applyBorder="1" applyAlignment="1" applyProtection="1">
      <alignment horizontal="center" vertical="center" shrinkToFit="1"/>
      <protection/>
    </xf>
    <xf numFmtId="0" fontId="296" fillId="14" borderId="139" xfId="77" applyFont="1" applyFill="1" applyBorder="1" applyAlignment="1" applyProtection="1">
      <alignment horizontal="center" vertical="center" shrinkToFit="1"/>
      <protection/>
    </xf>
    <xf numFmtId="0" fontId="296" fillId="14" borderId="140" xfId="0" applyFont="1" applyFill="1" applyBorder="1" applyAlignment="1">
      <alignment horizontal="center" vertical="center" shrinkToFit="1"/>
    </xf>
    <xf numFmtId="0" fontId="296" fillId="14" borderId="141" xfId="0" applyFont="1" applyFill="1" applyBorder="1" applyAlignment="1">
      <alignment horizontal="center" vertical="center" shrinkToFit="1"/>
    </xf>
    <xf numFmtId="0" fontId="0" fillId="0" borderId="75" xfId="77" applyFont="1" applyFill="1" applyBorder="1" applyAlignment="1" applyProtection="1">
      <alignment horizontal="center" vertical="center" shrinkToFit="1"/>
      <protection locked="0"/>
    </xf>
    <xf numFmtId="0" fontId="0" fillId="0" borderId="128" xfId="77" applyFont="1" applyFill="1" applyBorder="1" applyAlignment="1" applyProtection="1">
      <alignment horizontal="center" vertical="center" shrinkToFit="1"/>
      <protection locked="0"/>
    </xf>
    <xf numFmtId="0" fontId="0" fillId="0" borderId="76" xfId="0" applyFill="1" applyBorder="1" applyAlignment="1" applyProtection="1">
      <alignment horizontal="center" vertical="center"/>
      <protection locked="0"/>
    </xf>
    <xf numFmtId="0" fontId="0" fillId="0" borderId="131" xfId="0" applyFill="1" applyBorder="1" applyAlignment="1" applyProtection="1">
      <alignment horizontal="center" vertical="center"/>
      <protection locked="0"/>
    </xf>
    <xf numFmtId="0" fontId="246" fillId="44" borderId="76" xfId="77" applyFont="1" applyFill="1" applyBorder="1" applyAlignment="1" applyProtection="1">
      <alignment horizontal="left" vertical="center"/>
      <protection/>
    </xf>
    <xf numFmtId="0" fontId="298" fillId="47" borderId="156" xfId="77" applyFont="1" applyFill="1" applyBorder="1" applyAlignment="1" applyProtection="1">
      <alignment horizontal="center" vertical="center"/>
      <protection/>
    </xf>
    <xf numFmtId="0" fontId="298" fillId="47" borderId="145" xfId="77" applyFont="1" applyFill="1" applyBorder="1" applyAlignment="1" applyProtection="1">
      <alignment horizontal="center" vertical="center"/>
      <protection/>
    </xf>
    <xf numFmtId="0" fontId="298" fillId="47" borderId="157" xfId="77" applyFont="1" applyFill="1" applyBorder="1" applyAlignment="1" applyProtection="1">
      <alignment horizontal="center" vertical="center"/>
      <protection/>
    </xf>
    <xf numFmtId="0" fontId="246" fillId="44" borderId="158" xfId="77" applyFont="1" applyFill="1" applyBorder="1" applyAlignment="1" applyProtection="1">
      <alignment horizontal="center" vertical="center"/>
      <protection/>
    </xf>
    <xf numFmtId="0" fontId="307" fillId="44" borderId="76" xfId="77" applyFont="1" applyFill="1" applyBorder="1" applyAlignment="1" applyProtection="1">
      <alignment horizontal="center" vertical="center"/>
      <protection/>
    </xf>
    <xf numFmtId="0" fontId="307" fillId="44" borderId="131" xfId="77" applyFont="1" applyFill="1" applyBorder="1" applyAlignment="1" applyProtection="1">
      <alignment horizontal="center" vertical="center"/>
      <protection/>
    </xf>
    <xf numFmtId="0" fontId="298" fillId="47" borderId="75" xfId="77" applyFont="1" applyFill="1" applyBorder="1" applyAlignment="1" applyProtection="1">
      <alignment horizontal="center" vertical="center" wrapText="1"/>
      <protection/>
    </xf>
    <xf numFmtId="0" fontId="290" fillId="52" borderId="159" xfId="77" applyFont="1" applyFill="1" applyBorder="1" applyAlignment="1" applyProtection="1">
      <alignment horizontal="center" vertical="center" shrinkToFit="1"/>
      <protection/>
    </xf>
    <xf numFmtId="0" fontId="290" fillId="52" borderId="151" xfId="77" applyFont="1" applyFill="1" applyBorder="1" applyAlignment="1" applyProtection="1">
      <alignment horizontal="center" vertical="center" shrinkToFit="1"/>
      <protection/>
    </xf>
    <xf numFmtId="0" fontId="246" fillId="44" borderId="160" xfId="77" applyFont="1" applyFill="1" applyBorder="1" applyAlignment="1" applyProtection="1">
      <alignment horizontal="center" vertical="center" textRotation="255"/>
      <protection/>
    </xf>
    <xf numFmtId="0" fontId="71" fillId="0" borderId="127" xfId="0" applyFont="1" applyFill="1" applyBorder="1" applyAlignment="1" applyProtection="1">
      <alignment horizontal="left" vertical="center" shrinkToFit="1"/>
      <protection locked="0"/>
    </xf>
    <xf numFmtId="0" fontId="71" fillId="0" borderId="155" xfId="0" applyFont="1" applyFill="1" applyBorder="1" applyAlignment="1" applyProtection="1">
      <alignment horizontal="left" vertical="center" shrinkToFit="1"/>
      <protection locked="0"/>
    </xf>
    <xf numFmtId="0" fontId="307" fillId="44" borderId="158" xfId="77" applyFont="1" applyFill="1" applyBorder="1" applyAlignment="1" applyProtection="1">
      <alignment horizontal="center" vertical="center"/>
      <protection/>
    </xf>
    <xf numFmtId="0" fontId="307" fillId="44" borderId="161" xfId="77" applyFont="1" applyFill="1" applyBorder="1" applyAlignment="1" applyProtection="1">
      <alignment horizontal="center" vertical="center"/>
      <protection/>
    </xf>
    <xf numFmtId="0" fontId="0" fillId="0" borderId="80" xfId="77" applyFont="1" applyFill="1" applyBorder="1" applyAlignment="1" applyProtection="1">
      <alignment horizontal="center" vertical="center" shrinkToFit="1"/>
      <protection locked="0"/>
    </xf>
    <xf numFmtId="0" fontId="1" fillId="0" borderId="79" xfId="77" applyFont="1" applyFill="1" applyBorder="1" applyAlignment="1" applyProtection="1">
      <alignment horizontal="center" vertical="center"/>
      <protection locked="0"/>
    </xf>
    <xf numFmtId="0" fontId="1" fillId="0" borderId="162" xfId="77" applyFont="1" applyFill="1" applyBorder="1" applyAlignment="1" applyProtection="1">
      <alignment horizontal="center" vertical="center"/>
      <protection locked="0"/>
    </xf>
    <xf numFmtId="0" fontId="298" fillId="47" borderId="163" xfId="77" applyFont="1" applyFill="1" applyBorder="1" applyAlignment="1" applyProtection="1">
      <alignment horizontal="center" vertical="center"/>
      <protection/>
    </xf>
    <xf numFmtId="0" fontId="298" fillId="47" borderId="164" xfId="77" applyFont="1" applyFill="1" applyBorder="1" applyAlignment="1" applyProtection="1">
      <alignment horizontal="center" vertical="center"/>
      <protection/>
    </xf>
    <xf numFmtId="0" fontId="299" fillId="47" borderId="127" xfId="51" applyFont="1" applyFill="1" applyBorder="1" applyAlignment="1" applyProtection="1">
      <alignment horizontal="left" vertical="center" indent="1" shrinkToFit="1"/>
      <protection/>
    </xf>
    <xf numFmtId="0" fontId="299" fillId="47" borderId="137" xfId="51" applyFont="1" applyFill="1" applyBorder="1" applyAlignment="1" applyProtection="1">
      <alignment horizontal="left" vertical="center" indent="1" shrinkToFit="1"/>
      <protection/>
    </xf>
    <xf numFmtId="0" fontId="246" fillId="44" borderId="78" xfId="77" applyFont="1" applyFill="1" applyBorder="1" applyAlignment="1" applyProtection="1">
      <alignment horizontal="left" vertical="center"/>
      <protection/>
    </xf>
    <xf numFmtId="0" fontId="0" fillId="0" borderId="78" xfId="77" applyFont="1" applyFill="1" applyBorder="1" applyAlignment="1" applyProtection="1">
      <alignment horizontal="center" vertical="center"/>
      <protection locked="0"/>
    </xf>
    <xf numFmtId="0" fontId="0" fillId="0" borderId="165" xfId="77" applyFont="1" applyFill="1" applyBorder="1" applyAlignment="1" applyProtection="1">
      <alignment horizontal="center" vertical="center"/>
      <protection locked="0"/>
    </xf>
    <xf numFmtId="0" fontId="298" fillId="47" borderId="166" xfId="77" applyFont="1" applyFill="1" applyBorder="1" applyAlignment="1" applyProtection="1">
      <alignment horizontal="center" vertical="center"/>
      <protection/>
    </xf>
    <xf numFmtId="0" fontId="298" fillId="47" borderId="167" xfId="77" applyFont="1" applyFill="1" applyBorder="1" applyAlignment="1" applyProtection="1">
      <alignment horizontal="center" vertical="center"/>
      <protection/>
    </xf>
    <xf numFmtId="0" fontId="298" fillId="47" borderId="168" xfId="77" applyFont="1" applyFill="1" applyBorder="1" applyAlignment="1" applyProtection="1">
      <alignment horizontal="center" vertical="center"/>
      <protection/>
    </xf>
    <xf numFmtId="0" fontId="298" fillId="47" borderId="169" xfId="77" applyFont="1" applyFill="1" applyBorder="1" applyAlignment="1" applyProtection="1">
      <alignment horizontal="center" vertical="center"/>
      <protection/>
    </xf>
    <xf numFmtId="0" fontId="298" fillId="47" borderId="170" xfId="77" applyFont="1" applyFill="1" applyBorder="1" applyAlignment="1" applyProtection="1">
      <alignment horizontal="center" vertical="center"/>
      <protection/>
    </xf>
    <xf numFmtId="0" fontId="308" fillId="47" borderId="169" xfId="51" applyFont="1" applyFill="1" applyBorder="1" applyAlignment="1" applyProtection="1">
      <alignment horizontal="left" vertical="center" indent="1" shrinkToFit="1"/>
      <protection/>
    </xf>
    <xf numFmtId="0" fontId="308" fillId="47" borderId="171" xfId="51" applyFont="1" applyFill="1" applyBorder="1" applyAlignment="1" applyProtection="1">
      <alignment horizontal="left" vertical="center" indent="1" shrinkToFit="1"/>
      <protection/>
    </xf>
    <xf numFmtId="0" fontId="1" fillId="0" borderId="80" xfId="77" applyFont="1" applyFill="1" applyBorder="1" applyAlignment="1" applyProtection="1">
      <alignment horizontal="center" vertical="center"/>
      <protection locked="0"/>
    </xf>
    <xf numFmtId="0" fontId="1" fillId="0" borderId="172" xfId="77" applyFont="1" applyFill="1" applyBorder="1" applyAlignment="1" applyProtection="1">
      <alignment horizontal="center" vertical="center"/>
      <protection locked="0"/>
    </xf>
    <xf numFmtId="0" fontId="0" fillId="0" borderId="79" xfId="77" applyFont="1" applyFill="1" applyBorder="1" applyAlignment="1" applyProtection="1">
      <alignment horizontal="center" vertical="center" shrinkToFit="1"/>
      <protection locked="0"/>
    </xf>
    <xf numFmtId="0" fontId="1" fillId="0" borderId="79" xfId="77" applyFont="1" applyFill="1" applyBorder="1" applyAlignment="1" applyProtection="1">
      <alignment horizontal="center" vertical="center"/>
      <protection locked="0"/>
    </xf>
    <xf numFmtId="0" fontId="1" fillId="0" borderId="162" xfId="77" applyFont="1" applyFill="1" applyBorder="1" applyAlignment="1" applyProtection="1">
      <alignment horizontal="center" vertical="center"/>
      <protection locked="0"/>
    </xf>
    <xf numFmtId="0" fontId="309" fillId="44" borderId="173" xfId="77" applyFont="1" applyFill="1" applyBorder="1" applyAlignment="1" applyProtection="1">
      <alignment horizontal="center" vertical="center" textRotation="255" shrinkToFit="1"/>
      <protection/>
    </xf>
    <xf numFmtId="0" fontId="309" fillId="44" borderId="174" xfId="77" applyFont="1" applyFill="1" applyBorder="1" applyAlignment="1" applyProtection="1">
      <alignment horizontal="center" vertical="center" textRotation="255" shrinkToFit="1"/>
      <protection/>
    </xf>
    <xf numFmtId="0" fontId="309" fillId="44" borderId="175" xfId="77" applyFont="1" applyFill="1" applyBorder="1" applyAlignment="1" applyProtection="1">
      <alignment horizontal="center" vertical="center" textRotation="255" shrinkToFit="1"/>
      <protection/>
    </xf>
    <xf numFmtId="0" fontId="297" fillId="47" borderId="176" xfId="77" applyFont="1" applyFill="1" applyBorder="1" applyAlignment="1" applyProtection="1">
      <alignment horizontal="center" vertical="center"/>
      <protection/>
    </xf>
    <xf numFmtId="0" fontId="297" fillId="47" borderId="177" xfId="77" applyFont="1" applyFill="1" applyBorder="1" applyAlignment="1" applyProtection="1">
      <alignment horizontal="center" vertical="center"/>
      <protection/>
    </xf>
    <xf numFmtId="0" fontId="297" fillId="47" borderId="178" xfId="77" applyFont="1" applyFill="1" applyBorder="1" applyAlignment="1" applyProtection="1">
      <alignment horizontal="center" vertical="center"/>
      <protection/>
    </xf>
    <xf numFmtId="0" fontId="246" fillId="44" borderId="79" xfId="77" applyFont="1" applyFill="1" applyBorder="1" applyAlignment="1" applyProtection="1">
      <alignment horizontal="left" vertical="center"/>
      <protection/>
    </xf>
    <xf numFmtId="0" fontId="310" fillId="47" borderId="177" xfId="51" applyFont="1" applyFill="1" applyBorder="1" applyAlignment="1" applyProtection="1">
      <alignment horizontal="left" vertical="center" indent="1" shrinkToFit="1"/>
      <protection/>
    </xf>
    <xf numFmtId="0" fontId="310" fillId="47" borderId="179" xfId="51" applyFont="1" applyFill="1" applyBorder="1" applyAlignment="1" applyProtection="1">
      <alignment horizontal="left" vertical="center" indent="1" shrinkToFit="1"/>
      <protection/>
    </xf>
    <xf numFmtId="0" fontId="311" fillId="44" borderId="129" xfId="77" applyFont="1" applyFill="1" applyBorder="1" applyAlignment="1" applyProtection="1">
      <alignment horizontal="center" vertical="center" textRotation="255" shrinkToFit="1"/>
      <protection/>
    </xf>
    <xf numFmtId="0" fontId="311" fillId="44" borderId="130" xfId="77" applyFont="1" applyFill="1" applyBorder="1" applyAlignment="1" applyProtection="1">
      <alignment horizontal="center" vertical="center" textRotation="255" shrinkToFit="1"/>
      <protection/>
    </xf>
    <xf numFmtId="0" fontId="311" fillId="44" borderId="147" xfId="77" applyFont="1" applyFill="1" applyBorder="1" applyAlignment="1" applyProtection="1">
      <alignment horizontal="center" vertical="center" textRotation="255" shrinkToFit="1"/>
      <protection/>
    </xf>
    <xf numFmtId="0" fontId="246" fillId="44" borderId="80" xfId="77" applyFont="1" applyFill="1" applyBorder="1" applyAlignment="1" applyProtection="1">
      <alignment horizontal="left" vertical="center"/>
      <protection/>
    </xf>
    <xf numFmtId="0" fontId="247" fillId="44" borderId="76" xfId="77" applyFont="1" applyFill="1" applyBorder="1" applyAlignment="1" applyProtection="1">
      <alignment horizontal="center" vertical="center" shrinkToFit="1"/>
      <protection/>
    </xf>
    <xf numFmtId="0" fontId="247" fillId="44" borderId="131" xfId="77" applyFont="1" applyFill="1" applyBorder="1" applyAlignment="1" applyProtection="1">
      <alignment horizontal="center" vertical="center" shrinkToFit="1"/>
      <protection/>
    </xf>
    <xf numFmtId="0" fontId="248" fillId="44" borderId="87" xfId="77" applyFont="1" applyFill="1" applyBorder="1" applyAlignment="1" applyProtection="1">
      <alignment horizontal="center" vertical="center" shrinkToFit="1"/>
      <protection/>
    </xf>
    <xf numFmtId="0" fontId="248" fillId="44" borderId="176" xfId="77" applyFont="1" applyFill="1" applyBorder="1" applyAlignment="1" applyProtection="1">
      <alignment horizontal="center" vertical="center" shrinkToFit="1"/>
      <protection/>
    </xf>
    <xf numFmtId="0" fontId="309" fillId="44" borderId="77" xfId="77" applyFont="1" applyFill="1" applyBorder="1" applyAlignment="1" applyProtection="1">
      <alignment horizontal="center" vertical="center" shrinkToFit="1"/>
      <protection/>
    </xf>
    <xf numFmtId="0" fontId="309" fillId="44" borderId="75" xfId="77" applyFont="1" applyFill="1" applyBorder="1" applyAlignment="1" applyProtection="1">
      <alignment horizontal="center" vertical="center" shrinkToFit="1"/>
      <protection/>
    </xf>
    <xf numFmtId="0" fontId="75" fillId="39" borderId="94" xfId="0" applyFont="1" applyFill="1" applyBorder="1" applyAlignment="1">
      <alignment horizontal="center" vertical="center" wrapText="1"/>
    </xf>
    <xf numFmtId="0" fontId="75" fillId="39" borderId="180" xfId="0" applyFont="1" applyFill="1" applyBorder="1" applyAlignment="1">
      <alignment horizontal="center" vertical="center" wrapText="1"/>
    </xf>
    <xf numFmtId="0" fontId="2" fillId="36" borderId="2" xfId="0" applyFont="1" applyFill="1" applyBorder="1" applyAlignment="1">
      <alignment horizontal="center" vertical="center" shrinkToFit="1"/>
    </xf>
    <xf numFmtId="0" fontId="2" fillId="36" borderId="119" xfId="0" applyFont="1" applyFill="1" applyBorder="1" applyAlignment="1">
      <alignment horizontal="center" vertical="center" shrinkToFit="1"/>
    </xf>
    <xf numFmtId="0" fontId="2" fillId="36" borderId="13" xfId="0" applyFont="1" applyFill="1" applyBorder="1" applyAlignment="1">
      <alignment horizontal="center" vertical="center" shrinkToFit="1"/>
    </xf>
    <xf numFmtId="0" fontId="2" fillId="36" borderId="0" xfId="0" applyFont="1" applyFill="1" applyBorder="1" applyAlignment="1">
      <alignment horizontal="center" vertical="center" shrinkToFit="1"/>
    </xf>
    <xf numFmtId="0" fontId="2" fillId="36" borderId="65" xfId="0" applyFont="1" applyFill="1" applyBorder="1" applyAlignment="1">
      <alignment horizontal="center" vertical="center" shrinkToFit="1"/>
    </xf>
    <xf numFmtId="0" fontId="66"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11" fillId="20" borderId="181" xfId="0" applyFont="1" applyFill="1" applyBorder="1" applyAlignment="1">
      <alignment horizontal="center" vertical="center" shrinkToFit="1"/>
    </xf>
    <xf numFmtId="0" fontId="11" fillId="20" borderId="182" xfId="0" applyFont="1" applyFill="1" applyBorder="1" applyAlignment="1">
      <alignment horizontal="center" vertical="center" shrinkToFit="1"/>
    </xf>
    <xf numFmtId="0" fontId="27" fillId="0" borderId="183" xfId="0" applyFont="1" applyBorder="1" applyAlignment="1">
      <alignment horizontal="center" vertical="center" shrinkToFit="1"/>
    </xf>
    <xf numFmtId="0" fontId="27" fillId="0" borderId="184" xfId="0" applyFont="1" applyBorder="1" applyAlignment="1">
      <alignment horizontal="center" vertical="center" shrinkToFit="1"/>
    </xf>
    <xf numFmtId="0" fontId="2" fillId="20" borderId="185" xfId="0" applyFont="1" applyFill="1" applyBorder="1" applyAlignment="1">
      <alignment horizontal="center" vertical="center" shrinkToFit="1"/>
    </xf>
    <xf numFmtId="0" fontId="27" fillId="0" borderId="186" xfId="0" applyFont="1" applyBorder="1" applyAlignment="1">
      <alignment horizontal="center" vertical="center" shrinkToFit="1"/>
    </xf>
    <xf numFmtId="0" fontId="58" fillId="0" borderId="59" xfId="0" applyFont="1" applyBorder="1" applyAlignment="1">
      <alignment horizontal="center" vertical="center" shrinkToFit="1"/>
    </xf>
    <xf numFmtId="0" fontId="58" fillId="0" borderId="187" xfId="0" applyFont="1" applyBorder="1" applyAlignment="1">
      <alignment horizontal="center" vertical="center" shrinkToFit="1"/>
    </xf>
    <xf numFmtId="0" fontId="58" fillId="0" borderId="28" xfId="0" applyFont="1" applyBorder="1" applyAlignment="1">
      <alignment horizontal="center" vertical="center" shrinkToFit="1"/>
    </xf>
    <xf numFmtId="0" fontId="58" fillId="0" borderId="68" xfId="0" applyFont="1" applyBorder="1" applyAlignment="1">
      <alignment horizontal="center" vertical="center" shrinkToFit="1"/>
    </xf>
    <xf numFmtId="0" fontId="15" fillId="20" borderId="58" xfId="0" applyFont="1" applyFill="1" applyBorder="1" applyAlignment="1">
      <alignment horizontal="center" vertical="center"/>
    </xf>
    <xf numFmtId="0" fontId="15" fillId="20" borderId="59" xfId="0" applyFont="1" applyFill="1" applyBorder="1" applyAlignment="1">
      <alignment horizontal="center" vertical="center"/>
    </xf>
    <xf numFmtId="0" fontId="15" fillId="20" borderId="27" xfId="0" applyFont="1" applyFill="1" applyBorder="1" applyAlignment="1">
      <alignment horizontal="center" vertical="center"/>
    </xf>
    <xf numFmtId="0" fontId="15" fillId="20" borderId="28" xfId="0" applyFont="1" applyFill="1" applyBorder="1" applyAlignment="1">
      <alignment horizontal="center" vertical="center"/>
    </xf>
    <xf numFmtId="0" fontId="66" fillId="21" borderId="65" xfId="0" applyFont="1" applyFill="1" applyBorder="1" applyAlignment="1" applyProtection="1">
      <alignment horizontal="center" vertical="center" shrinkToFit="1"/>
      <protection/>
    </xf>
    <xf numFmtId="0" fontId="57" fillId="0" borderId="0" xfId="0" applyFont="1" applyBorder="1" applyAlignment="1">
      <alignment horizontal="center" vertical="center" shrinkToFit="1"/>
    </xf>
    <xf numFmtId="179" fontId="15" fillId="0" borderId="0" xfId="0" applyNumberFormat="1" applyFont="1" applyAlignment="1">
      <alignment horizontal="distributed"/>
    </xf>
    <xf numFmtId="0" fontId="24" fillId="20" borderId="188" xfId="0" applyFont="1" applyFill="1" applyBorder="1" applyAlignment="1">
      <alignment horizontal="center" vertical="center" shrinkToFit="1"/>
    </xf>
    <xf numFmtId="0" fontId="24" fillId="20" borderId="189" xfId="0" applyFont="1" applyFill="1" applyBorder="1" applyAlignment="1">
      <alignment horizontal="center" vertical="center" shrinkToFit="1"/>
    </xf>
    <xf numFmtId="0" fontId="24" fillId="20" borderId="190" xfId="0" applyFont="1" applyFill="1" applyBorder="1" applyAlignment="1">
      <alignment horizontal="center" vertical="center"/>
    </xf>
    <xf numFmtId="0" fontId="24" fillId="20" borderId="191" xfId="0" applyFont="1" applyFill="1" applyBorder="1" applyAlignment="1">
      <alignment horizontal="center" vertical="center"/>
    </xf>
    <xf numFmtId="0" fontId="24" fillId="20" borderId="192" xfId="0" applyFont="1" applyFill="1" applyBorder="1" applyAlignment="1">
      <alignment horizontal="center" vertical="center"/>
    </xf>
    <xf numFmtId="0" fontId="83" fillId="53" borderId="193" xfId="0" applyFont="1" applyFill="1" applyBorder="1" applyAlignment="1">
      <alignment horizontal="center" vertical="center" wrapText="1"/>
    </xf>
    <xf numFmtId="0" fontId="83" fillId="53" borderId="194" xfId="0" applyFont="1" applyFill="1" applyBorder="1" applyAlignment="1">
      <alignment horizontal="center" vertical="center" wrapText="1"/>
    </xf>
    <xf numFmtId="0" fontId="57" fillId="21" borderId="65" xfId="0" applyFont="1" applyFill="1" applyBorder="1" applyAlignment="1" applyProtection="1">
      <alignment horizontal="center" vertical="center"/>
      <protection/>
    </xf>
    <xf numFmtId="0" fontId="57" fillId="0" borderId="0" xfId="0" applyFont="1" applyBorder="1" applyAlignment="1">
      <alignment horizontal="right" vertical="center" shrinkToFit="1"/>
    </xf>
    <xf numFmtId="0" fontId="24" fillId="0" borderId="188" xfId="0" applyFont="1" applyBorder="1" applyAlignment="1">
      <alignment horizontal="center" vertical="center" shrinkToFit="1"/>
    </xf>
    <xf numFmtId="0" fontId="24" fillId="0" borderId="189" xfId="0" applyFont="1" applyBorder="1" applyAlignment="1">
      <alignment horizontal="center" vertical="center" shrinkToFit="1"/>
    </xf>
    <xf numFmtId="0" fontId="24" fillId="0" borderId="190" xfId="0" applyFont="1" applyBorder="1" applyAlignment="1">
      <alignment horizontal="center" vertical="center"/>
    </xf>
    <xf numFmtId="0" fontId="24" fillId="0" borderId="191" xfId="0" applyFont="1" applyBorder="1" applyAlignment="1">
      <alignment horizontal="center" vertical="center"/>
    </xf>
    <xf numFmtId="0" fontId="24" fillId="0" borderId="192"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23" fillId="0" borderId="0" xfId="0" applyFont="1" applyAlignment="1">
      <alignment horizontal="center"/>
    </xf>
    <xf numFmtId="0" fontId="52" fillId="0" borderId="28" xfId="0" applyFont="1" applyBorder="1" applyAlignment="1">
      <alignment horizontal="center" vertical="center"/>
    </xf>
    <xf numFmtId="0" fontId="11" fillId="0" borderId="181" xfId="0" applyFont="1" applyBorder="1" applyAlignment="1">
      <alignment horizontal="center" vertical="center" shrinkToFit="1"/>
    </xf>
    <xf numFmtId="0" fontId="11" fillId="0" borderId="182" xfId="0" applyFont="1" applyBorder="1" applyAlignment="1">
      <alignment horizontal="center" vertical="center" shrinkToFit="1"/>
    </xf>
    <xf numFmtId="0" fontId="2" fillId="0" borderId="185" xfId="0" applyFont="1" applyBorder="1" applyAlignment="1">
      <alignment horizontal="center" vertical="center" shrinkToFit="1"/>
    </xf>
    <xf numFmtId="0" fontId="312" fillId="48" borderId="0" xfId="51" applyFont="1" applyFill="1" applyBorder="1" applyAlignment="1" applyProtection="1">
      <alignment horizontal="center" vertical="center" textRotation="255" shrinkToFit="1"/>
      <protection/>
    </xf>
    <xf numFmtId="0" fontId="313" fillId="48" borderId="0" xfId="51" applyFont="1" applyFill="1" applyBorder="1" applyAlignment="1" applyProtection="1">
      <alignment horizontal="center" vertical="center" textRotation="255" shrinkToFit="1"/>
      <protection/>
    </xf>
    <xf numFmtId="0" fontId="39" fillId="0" borderId="195" xfId="0" applyFont="1" applyBorder="1" applyAlignment="1" applyProtection="1">
      <alignment horizontal="center" vertical="center" shrinkToFit="1"/>
      <protection/>
    </xf>
    <xf numFmtId="0" fontId="39" fillId="0" borderId="13" xfId="0" applyFont="1" applyBorder="1" applyAlignment="1" applyProtection="1">
      <alignment horizontal="center" vertical="center" shrinkToFit="1"/>
      <protection/>
    </xf>
    <xf numFmtId="0" fontId="39" fillId="0" borderId="196" xfId="0" applyFont="1" applyBorder="1" applyAlignment="1" applyProtection="1">
      <alignment horizontal="center" vertical="center" shrinkToFit="1"/>
      <protection/>
    </xf>
    <xf numFmtId="0" fontId="39" fillId="0" borderId="197" xfId="0" applyFont="1" applyBorder="1" applyAlignment="1" applyProtection="1">
      <alignment horizontal="center" vertical="center" shrinkToFit="1"/>
      <protection/>
    </xf>
    <xf numFmtId="0" fontId="39" fillId="0" borderId="0" xfId="0" applyFont="1" applyBorder="1" applyAlignment="1" applyProtection="1">
      <alignment horizontal="center" vertical="center" shrinkToFit="1"/>
      <protection/>
    </xf>
    <xf numFmtId="0" fontId="39" fillId="0" borderId="198" xfId="0" applyFont="1" applyBorder="1" applyAlignment="1" applyProtection="1">
      <alignment horizontal="center" vertical="center" shrinkToFit="1"/>
      <protection/>
    </xf>
    <xf numFmtId="0" fontId="39" fillId="0" borderId="199" xfId="0" applyFont="1" applyBorder="1" applyAlignment="1" applyProtection="1">
      <alignment horizontal="center" vertical="center" shrinkToFit="1"/>
      <protection/>
    </xf>
    <xf numFmtId="0" fontId="39" fillId="0" borderId="28" xfId="0" applyFont="1" applyBorder="1" applyAlignment="1" applyProtection="1">
      <alignment horizontal="center" vertical="center" shrinkToFit="1"/>
      <protection/>
    </xf>
    <xf numFmtId="0" fontId="39" fillId="0" borderId="200" xfId="0" applyFont="1" applyBorder="1" applyAlignment="1" applyProtection="1">
      <alignment horizontal="center" vertical="center" shrinkToFit="1"/>
      <protection/>
    </xf>
    <xf numFmtId="0" fontId="39" fillId="0" borderId="96" xfId="0" applyFont="1" applyBorder="1" applyAlignment="1" applyProtection="1">
      <alignment horizontal="center" vertical="center" shrinkToFit="1"/>
      <protection/>
    </xf>
    <xf numFmtId="0" fontId="39" fillId="0" borderId="15" xfId="0" applyFont="1" applyBorder="1" applyAlignment="1" applyProtection="1">
      <alignment horizontal="center" vertical="center" shrinkToFit="1"/>
      <protection/>
    </xf>
    <xf numFmtId="0" fontId="39" fillId="0" borderId="201" xfId="0" applyFont="1" applyBorder="1" applyAlignment="1" applyProtection="1">
      <alignment horizontal="center" vertical="center" shrinkToFit="1"/>
      <protection/>
    </xf>
    <xf numFmtId="0" fontId="39" fillId="0" borderId="59" xfId="0" applyFont="1" applyBorder="1" applyAlignment="1" applyProtection="1">
      <alignment horizontal="center" vertical="center" shrinkToFit="1"/>
      <protection/>
    </xf>
    <xf numFmtId="0" fontId="39" fillId="0" borderId="202" xfId="0" applyFont="1" applyBorder="1" applyAlignment="1" applyProtection="1">
      <alignment horizontal="center" vertical="center" shrinkToFit="1"/>
      <protection/>
    </xf>
    <xf numFmtId="0" fontId="39" fillId="0" borderId="203" xfId="0" applyFont="1" applyBorder="1" applyAlignment="1" applyProtection="1">
      <alignment horizontal="center" vertical="center" shrinkToFit="1"/>
      <protection/>
    </xf>
    <xf numFmtId="0" fontId="39" fillId="0" borderId="65" xfId="0" applyFont="1" applyBorder="1" applyAlignment="1" applyProtection="1">
      <alignment horizontal="center" vertical="center" shrinkToFit="1"/>
      <protection/>
    </xf>
    <xf numFmtId="0" fontId="39" fillId="0" borderId="204" xfId="0" applyFont="1" applyBorder="1" applyAlignment="1" applyProtection="1">
      <alignment horizontal="center" vertical="center" shrinkToFit="1"/>
      <protection/>
    </xf>
    <xf numFmtId="49" fontId="73" fillId="0" borderId="0" xfId="0" applyNumberFormat="1" applyFont="1" applyFill="1" applyBorder="1" applyAlignment="1" applyProtection="1">
      <alignment horizontal="center" vertical="center" shrinkToFit="1"/>
      <protection/>
    </xf>
    <xf numFmtId="49" fontId="73" fillId="0" borderId="198" xfId="0" applyNumberFormat="1" applyFont="1" applyFill="1" applyBorder="1" applyAlignment="1" applyProtection="1">
      <alignment horizontal="center" vertical="center" shrinkToFit="1"/>
      <protection/>
    </xf>
    <xf numFmtId="0" fontId="78" fillId="0" borderId="50" xfId="0" applyFont="1" applyBorder="1" applyAlignment="1" applyProtection="1">
      <alignment horizontal="center" vertical="center" shrinkToFit="1"/>
      <protection/>
    </xf>
    <xf numFmtId="0" fontId="78" fillId="0" borderId="49" xfId="0" applyFont="1" applyBorder="1" applyAlignment="1" applyProtection="1">
      <alignment horizontal="center" vertical="center" shrinkToFit="1"/>
      <protection/>
    </xf>
    <xf numFmtId="0" fontId="78" fillId="0" borderId="205" xfId="0" applyFont="1" applyBorder="1" applyAlignment="1" applyProtection="1">
      <alignment horizontal="center" vertical="center" shrinkToFit="1"/>
      <protection/>
    </xf>
    <xf numFmtId="0" fontId="62" fillId="0" borderId="50" xfId="0" applyFont="1" applyBorder="1" applyAlignment="1" applyProtection="1">
      <alignment horizontal="center" vertical="center" shrinkToFit="1"/>
      <protection/>
    </xf>
    <xf numFmtId="0" fontId="62" fillId="0" borderId="49" xfId="0" applyFont="1" applyBorder="1" applyAlignment="1" applyProtection="1">
      <alignment horizontal="center" vertical="center" shrinkToFit="1"/>
      <protection/>
    </xf>
    <xf numFmtId="0" fontId="62" fillId="0" borderId="205" xfId="0" applyFont="1" applyBorder="1" applyAlignment="1" applyProtection="1">
      <alignment horizontal="center" vertical="center" shrinkToFit="1"/>
      <protection/>
    </xf>
    <xf numFmtId="0" fontId="39" fillId="0" borderId="50" xfId="0" applyFont="1" applyBorder="1" applyAlignment="1" applyProtection="1">
      <alignment horizontal="center" vertical="center" shrinkToFit="1"/>
      <protection/>
    </xf>
    <xf numFmtId="0" fontId="39" fillId="0" borderId="49" xfId="0" applyFont="1" applyBorder="1" applyAlignment="1" applyProtection="1">
      <alignment horizontal="center" vertical="center" shrinkToFit="1"/>
      <protection/>
    </xf>
    <xf numFmtId="0" fontId="39" fillId="0" borderId="206" xfId="0" applyFont="1" applyBorder="1" applyAlignment="1" applyProtection="1">
      <alignment horizontal="center" vertical="center" shrinkToFit="1"/>
      <protection/>
    </xf>
    <xf numFmtId="189" fontId="133" fillId="0" borderId="0" xfId="0" applyNumberFormat="1" applyFont="1" applyAlignment="1" applyProtection="1">
      <alignment horizontal="distributed"/>
      <protection/>
    </xf>
    <xf numFmtId="0" fontId="314" fillId="52" borderId="0" xfId="51" applyFont="1" applyFill="1" applyAlignment="1" applyProtection="1">
      <alignment horizontal="center" vertical="center" textRotation="255"/>
      <protection/>
    </xf>
    <xf numFmtId="0" fontId="115" fillId="0" borderId="0" xfId="0" applyFont="1" applyAlignment="1" applyProtection="1">
      <alignment horizontal="center" shrinkToFit="1"/>
      <protection/>
    </xf>
    <xf numFmtId="0" fontId="45" fillId="0" borderId="0" xfId="0" applyFont="1" applyAlignment="1" applyProtection="1">
      <alignment horizontal="center" shrinkToFit="1"/>
      <protection/>
    </xf>
    <xf numFmtId="0" fontId="45" fillId="0" borderId="207" xfId="0" applyFont="1" applyBorder="1" applyAlignment="1" applyProtection="1">
      <alignment horizontal="center" vertical="center" wrapText="1"/>
      <protection/>
    </xf>
    <xf numFmtId="0" fontId="45" fillId="0" borderId="96" xfId="0" applyFont="1" applyBorder="1" applyAlignment="1" applyProtection="1">
      <alignment horizontal="center" vertical="center" wrapText="1"/>
      <protection/>
    </xf>
    <xf numFmtId="0" fontId="45" fillId="0" borderId="208" xfId="0" applyFont="1" applyBorder="1" applyAlignment="1" applyProtection="1">
      <alignment horizontal="center" vertical="center" wrapText="1"/>
      <protection/>
    </xf>
    <xf numFmtId="0" fontId="45" fillId="0" borderId="108" xfId="0" applyFont="1" applyBorder="1" applyAlignment="1" applyProtection="1">
      <alignment horizontal="center" vertical="center" wrapText="1"/>
      <protection/>
    </xf>
    <xf numFmtId="49" fontId="42" fillId="0" borderId="15" xfId="0" applyNumberFormat="1" applyFont="1" applyFill="1" applyBorder="1" applyAlignment="1" applyProtection="1">
      <alignment horizontal="center" vertical="center" shrinkToFit="1"/>
      <protection locked="0"/>
    </xf>
    <xf numFmtId="0" fontId="44" fillId="0" borderId="109" xfId="0" applyFont="1" applyBorder="1" applyAlignment="1" applyProtection="1">
      <alignment horizontal="center" vertical="center" wrapText="1"/>
      <protection/>
    </xf>
    <xf numFmtId="0" fontId="44" fillId="0" borderId="209" xfId="0" applyFont="1" applyBorder="1" applyAlignment="1" applyProtection="1">
      <alignment horizontal="center" vertical="center" wrapText="1"/>
      <protection/>
    </xf>
    <xf numFmtId="0" fontId="44" fillId="0" borderId="107" xfId="0" applyFont="1" applyBorder="1" applyAlignment="1" applyProtection="1">
      <alignment horizontal="center" vertical="center" wrapText="1"/>
      <protection/>
    </xf>
    <xf numFmtId="0" fontId="62" fillId="0" borderId="50" xfId="0" applyFont="1" applyBorder="1" applyAlignment="1" applyProtection="1">
      <alignment horizontal="center" vertical="center" shrinkToFit="1"/>
      <protection locked="0"/>
    </xf>
    <xf numFmtId="0" fontId="62" fillId="0" borderId="49" xfId="0" applyFont="1" applyBorder="1" applyAlignment="1" applyProtection="1">
      <alignment horizontal="center" vertical="center" shrinkToFit="1"/>
      <protection locked="0"/>
    </xf>
    <xf numFmtId="0" fontId="62" fillId="0" borderId="206" xfId="0" applyFont="1" applyBorder="1" applyAlignment="1" applyProtection="1">
      <alignment horizontal="center" vertical="center" shrinkToFit="1"/>
      <protection locked="0"/>
    </xf>
    <xf numFmtId="0" fontId="101" fillId="0" borderId="50" xfId="0" applyFont="1" applyBorder="1" applyAlignment="1" applyProtection="1">
      <alignment horizontal="center" vertical="center" shrinkToFit="1"/>
      <protection locked="0"/>
    </xf>
    <xf numFmtId="0" fontId="101" fillId="0" borderId="49" xfId="0" applyFont="1" applyBorder="1" applyAlignment="1" applyProtection="1">
      <alignment horizontal="center" vertical="center" shrinkToFit="1"/>
      <protection locked="0"/>
    </xf>
    <xf numFmtId="0" fontId="101" fillId="0" borderId="206" xfId="0" applyFont="1" applyBorder="1" applyAlignment="1" applyProtection="1">
      <alignment horizontal="center" vertical="center" shrinkToFit="1"/>
      <protection locked="0"/>
    </xf>
    <xf numFmtId="0" fontId="71" fillId="0" borderId="0" xfId="0" applyFont="1" applyAlignment="1" applyProtection="1">
      <alignment horizontal="center" vertical="center" shrinkToFit="1"/>
      <protection/>
    </xf>
    <xf numFmtId="0" fontId="315" fillId="52" borderId="0" xfId="51" applyFont="1" applyFill="1" applyAlignment="1" applyProtection="1">
      <alignment horizontal="center" vertical="center" textRotation="255" shrinkToFit="1"/>
      <protection/>
    </xf>
    <xf numFmtId="0" fontId="67" fillId="0" borderId="181" xfId="0" applyFont="1" applyBorder="1" applyAlignment="1" applyProtection="1">
      <alignment horizontal="center" vertical="center" shrinkToFit="1"/>
      <protection/>
    </xf>
    <xf numFmtId="0" fontId="67" fillId="0" borderId="210" xfId="0" applyFont="1" applyBorder="1" applyAlignment="1" applyProtection="1">
      <alignment horizontal="center" vertical="center" shrinkToFit="1"/>
      <protection/>
    </xf>
    <xf numFmtId="49" fontId="126" fillId="0" borderId="211" xfId="0" applyNumberFormat="1" applyFont="1" applyFill="1" applyBorder="1" applyAlignment="1" applyProtection="1">
      <alignment horizontal="center" shrinkToFit="1"/>
      <protection/>
    </xf>
    <xf numFmtId="0" fontId="67" fillId="0" borderId="50" xfId="0" applyFont="1" applyBorder="1" applyAlignment="1" applyProtection="1">
      <alignment horizontal="center" vertical="center" shrinkToFit="1"/>
      <protection locked="0"/>
    </xf>
    <xf numFmtId="0" fontId="67" fillId="0" borderId="49" xfId="0" applyFont="1" applyBorder="1" applyAlignment="1" applyProtection="1">
      <alignment horizontal="center" vertical="center" shrinkToFit="1"/>
      <protection locked="0"/>
    </xf>
    <xf numFmtId="0" fontId="67" fillId="0" borderId="205" xfId="0" applyFont="1" applyBorder="1" applyAlignment="1" applyProtection="1">
      <alignment horizontal="center" vertical="center" shrinkToFit="1"/>
      <protection locked="0"/>
    </xf>
    <xf numFmtId="0" fontId="117" fillId="0" borderId="183" xfId="0" applyFont="1" applyBorder="1" applyAlignment="1" applyProtection="1">
      <alignment horizontal="right" vertical="center" shrinkToFit="1"/>
      <protection locked="0"/>
    </xf>
    <xf numFmtId="0" fontId="117" fillId="0" borderId="95" xfId="0" applyFont="1" applyBorder="1" applyAlignment="1" applyProtection="1">
      <alignment horizontal="right" vertical="center" shrinkToFit="1"/>
      <protection locked="0"/>
    </xf>
    <xf numFmtId="0" fontId="117" fillId="0" borderId="95" xfId="0" applyFont="1" applyBorder="1" applyAlignment="1" applyProtection="1">
      <alignment horizontal="left" vertical="center" shrinkToFit="1"/>
      <protection locked="0"/>
    </xf>
    <xf numFmtId="0" fontId="117" fillId="0" borderId="184" xfId="0" applyFont="1" applyBorder="1" applyAlignment="1" applyProtection="1">
      <alignment horizontal="left" vertical="center" shrinkToFit="1"/>
      <protection locked="0"/>
    </xf>
    <xf numFmtId="0" fontId="39" fillId="0" borderId="205" xfId="0" applyFont="1" applyBorder="1" applyAlignment="1" applyProtection="1">
      <alignment horizontal="center" vertical="center" shrinkToFit="1"/>
      <protection/>
    </xf>
    <xf numFmtId="0" fontId="62" fillId="0" borderId="206" xfId="0" applyFont="1" applyBorder="1" applyAlignment="1" applyProtection="1">
      <alignment horizontal="center" vertical="center" shrinkToFit="1"/>
      <protection/>
    </xf>
    <xf numFmtId="0" fontId="39" fillId="0" borderId="108" xfId="0" applyFont="1" applyBorder="1" applyAlignment="1" applyProtection="1">
      <alignment horizontal="center" vertical="center" shrinkToFit="1"/>
      <protection/>
    </xf>
    <xf numFmtId="0" fontId="101" fillId="0" borderId="109" xfId="0" applyFont="1" applyBorder="1" applyAlignment="1" applyProtection="1">
      <alignment horizontal="center" vertical="center" wrapText="1"/>
      <protection locked="0"/>
    </xf>
    <xf numFmtId="0" fontId="101" fillId="0" borderId="209" xfId="0" applyFont="1" applyBorder="1" applyAlignment="1" applyProtection="1">
      <alignment horizontal="center" vertical="center" wrapText="1"/>
      <protection locked="0"/>
    </xf>
    <xf numFmtId="0" fontId="254" fillId="43" borderId="0" xfId="0" applyFont="1" applyFill="1" applyBorder="1" applyAlignment="1">
      <alignment horizontal="center" vertical="center" shrinkToFit="1"/>
    </xf>
    <xf numFmtId="0" fontId="39" fillId="0" borderId="212" xfId="0" applyFont="1" applyBorder="1" applyAlignment="1" applyProtection="1">
      <alignment horizontal="center" vertical="center" wrapText="1"/>
      <protection/>
    </xf>
    <xf numFmtId="0" fontId="39" fillId="0" borderId="213" xfId="0" applyFont="1" applyBorder="1" applyAlignment="1" applyProtection="1">
      <alignment horizontal="center" vertical="center" wrapText="1"/>
      <protection/>
    </xf>
    <xf numFmtId="0" fontId="39" fillId="0" borderId="214" xfId="0" applyFont="1" applyBorder="1" applyAlignment="1" applyProtection="1">
      <alignment horizontal="center" vertical="center" wrapText="1"/>
      <protection/>
    </xf>
    <xf numFmtId="0" fontId="68" fillId="0" borderId="50" xfId="0" applyFont="1" applyBorder="1" applyAlignment="1" applyProtection="1">
      <alignment horizontal="center" vertical="center" wrapText="1"/>
      <protection/>
    </xf>
    <xf numFmtId="0" fontId="68" fillId="0" borderId="49" xfId="0" applyFont="1" applyBorder="1" applyAlignment="1" applyProtection="1">
      <alignment horizontal="center" vertical="center" wrapText="1"/>
      <protection/>
    </xf>
    <xf numFmtId="0" fontId="39" fillId="0" borderId="50" xfId="0" applyNumberFormat="1" applyFont="1" applyBorder="1" applyAlignment="1" applyProtection="1">
      <alignment horizontal="center" vertical="center" shrinkToFit="1"/>
      <protection/>
    </xf>
    <xf numFmtId="0" fontId="39" fillId="0" borderId="49" xfId="0" applyNumberFormat="1" applyFont="1" applyBorder="1" applyAlignment="1" applyProtection="1">
      <alignment horizontal="center" vertical="center" shrinkToFit="1"/>
      <protection/>
    </xf>
    <xf numFmtId="0" fontId="39" fillId="0" borderId="205" xfId="0" applyNumberFormat="1" applyFont="1" applyBorder="1" applyAlignment="1" applyProtection="1">
      <alignment horizontal="center" vertical="center" shrinkToFit="1"/>
      <protection/>
    </xf>
    <xf numFmtId="49" fontId="39" fillId="0" borderId="215" xfId="0" applyNumberFormat="1" applyFont="1" applyBorder="1" applyAlignment="1" applyProtection="1">
      <alignment horizontal="center" vertical="center" shrinkToFit="1"/>
      <protection/>
    </xf>
    <xf numFmtId="49" fontId="39" fillId="0" borderId="185" xfId="0" applyNumberFormat="1" applyFont="1" applyBorder="1" applyAlignment="1" applyProtection="1">
      <alignment horizontal="center" vertical="center" shrinkToFit="1"/>
      <protection/>
    </xf>
    <xf numFmtId="49" fontId="39" fillId="0" borderId="36" xfId="0" applyNumberFormat="1" applyFont="1" applyBorder="1" applyAlignment="1" applyProtection="1">
      <alignment horizontal="center" vertical="center" shrinkToFit="1"/>
      <protection/>
    </xf>
    <xf numFmtId="49" fontId="39" fillId="0" borderId="15" xfId="0" applyNumberFormat="1" applyFont="1" applyBorder="1" applyAlignment="1" applyProtection="1">
      <alignment horizontal="center" vertical="center" shrinkToFit="1"/>
      <protection/>
    </xf>
    <xf numFmtId="49" fontId="39" fillId="0" borderId="216" xfId="0" applyNumberFormat="1" applyFont="1" applyBorder="1" applyAlignment="1" applyProtection="1">
      <alignment horizontal="center" vertical="center" shrinkToFit="1"/>
      <protection/>
    </xf>
    <xf numFmtId="49" fontId="39" fillId="0" borderId="108" xfId="0" applyNumberFormat="1" applyFont="1" applyBorder="1" applyAlignment="1" applyProtection="1">
      <alignment horizontal="center" vertical="center" shrinkToFit="1"/>
      <protection/>
    </xf>
    <xf numFmtId="0" fontId="78" fillId="0" borderId="206" xfId="0" applyFont="1" applyBorder="1" applyAlignment="1" applyProtection="1">
      <alignment horizontal="center" vertical="center" shrinkToFit="1"/>
      <protection/>
    </xf>
    <xf numFmtId="0" fontId="108" fillId="0" borderId="0" xfId="0" applyNumberFormat="1" applyFont="1" applyAlignment="1" applyProtection="1">
      <alignment horizontal="center" vertical="center" shrinkToFit="1"/>
      <protection/>
    </xf>
    <xf numFmtId="0" fontId="129" fillId="0" borderId="28" xfId="0" applyNumberFormat="1" applyFont="1" applyFill="1" applyBorder="1" applyAlignment="1" applyProtection="1">
      <alignment horizontal="center" vertical="center" shrinkToFit="1"/>
      <protection/>
    </xf>
    <xf numFmtId="0" fontId="97" fillId="0" borderId="0" xfId="0" applyNumberFormat="1" applyFont="1" applyAlignment="1" applyProtection="1">
      <alignment horizontal="center" vertical="center" shrinkToFit="1"/>
      <protection/>
    </xf>
    <xf numFmtId="0" fontId="39" fillId="0" borderId="185" xfId="0" applyFont="1" applyBorder="1" applyAlignment="1" applyProtection="1">
      <alignment horizontal="center" vertical="center" shrinkToFit="1"/>
      <protection/>
    </xf>
    <xf numFmtId="0" fontId="57" fillId="0" borderId="0" xfId="0" applyFont="1" applyAlignment="1" applyProtection="1">
      <alignment horizontal="right" vertical="center" shrinkToFit="1"/>
      <protection/>
    </xf>
    <xf numFmtId="0" fontId="45" fillId="0" borderId="217" xfId="0" applyFont="1" applyBorder="1" applyAlignment="1" applyProtection="1">
      <alignment horizontal="center" vertical="center" wrapText="1"/>
      <protection/>
    </xf>
    <xf numFmtId="49" fontId="39" fillId="0" borderId="218" xfId="0" applyNumberFormat="1" applyFont="1" applyBorder="1" applyAlignment="1" applyProtection="1">
      <alignment horizontal="center" vertical="center" shrinkToFit="1"/>
      <protection/>
    </xf>
    <xf numFmtId="49" fontId="39" fillId="0" borderId="96" xfId="0" applyNumberFormat="1" applyFont="1" applyBorder="1" applyAlignment="1" applyProtection="1">
      <alignment horizontal="center" vertical="center" shrinkToFit="1"/>
      <protection/>
    </xf>
    <xf numFmtId="49" fontId="39" fillId="0" borderId="219" xfId="0" applyNumberFormat="1" applyFont="1" applyBorder="1" applyAlignment="1" applyProtection="1">
      <alignment horizontal="center" vertical="center" shrinkToFit="1"/>
      <protection/>
    </xf>
    <xf numFmtId="49" fontId="39" fillId="0" borderId="186" xfId="0" applyNumberFormat="1" applyFont="1" applyBorder="1" applyAlignment="1" applyProtection="1">
      <alignment horizontal="center" vertical="center" shrinkToFit="1"/>
      <protection/>
    </xf>
    <xf numFmtId="0" fontId="39" fillId="0" borderId="186" xfId="0" applyFont="1" applyBorder="1" applyAlignment="1" applyProtection="1">
      <alignment horizontal="center" vertical="center" shrinkToFit="1"/>
      <protection/>
    </xf>
    <xf numFmtId="0" fontId="45" fillId="0" borderId="212" xfId="0" applyFont="1" applyBorder="1" applyAlignment="1" applyProtection="1">
      <alignment horizontal="center" vertical="center" wrapText="1"/>
      <protection/>
    </xf>
    <xf numFmtId="0" fontId="38" fillId="0" borderId="109" xfId="0" applyFont="1" applyBorder="1" applyAlignment="1" applyProtection="1">
      <alignment horizontal="left" vertical="center" indent="1" shrinkToFit="1"/>
      <protection/>
    </xf>
    <xf numFmtId="0" fontId="38" fillId="0" borderId="209" xfId="0" applyFont="1" applyBorder="1" applyAlignment="1" applyProtection="1">
      <alignment horizontal="left" vertical="center" indent="1" shrinkToFit="1"/>
      <protection/>
    </xf>
    <xf numFmtId="0" fontId="38" fillId="0" borderId="108" xfId="0" applyFont="1" applyBorder="1" applyAlignment="1" applyProtection="1">
      <alignment horizontal="center" vertical="center" wrapText="1"/>
      <protection/>
    </xf>
    <xf numFmtId="0" fontId="62" fillId="0" borderId="105" xfId="0" applyFont="1" applyBorder="1" applyAlignment="1" applyProtection="1">
      <alignment horizontal="center" vertical="center" shrinkToFit="1"/>
      <protection locked="0"/>
    </xf>
    <xf numFmtId="0" fontId="62" fillId="0" borderId="211" xfId="0" applyFont="1" applyBorder="1" applyAlignment="1" applyProtection="1">
      <alignment horizontal="center" vertical="center" shrinkToFit="1"/>
      <protection locked="0"/>
    </xf>
    <xf numFmtId="0" fontId="62" fillId="0" borderId="104" xfId="0" applyFont="1" applyBorder="1" applyAlignment="1" applyProtection="1">
      <alignment horizontal="center" vertical="center" shrinkToFit="1"/>
      <protection locked="0"/>
    </xf>
    <xf numFmtId="176" fontId="127" fillId="0" borderId="209" xfId="0" applyNumberFormat="1" applyFont="1" applyBorder="1" applyAlignment="1" applyProtection="1">
      <alignment horizontal="left" vertical="center" shrinkToFit="1"/>
      <protection/>
    </xf>
    <xf numFmtId="176" fontId="127" fillId="0" borderId="220" xfId="0" applyNumberFormat="1" applyFont="1" applyBorder="1" applyAlignment="1" applyProtection="1">
      <alignment horizontal="left" vertical="center" shrinkToFit="1"/>
      <protection/>
    </xf>
    <xf numFmtId="0" fontId="38" fillId="0" borderId="96" xfId="0" applyFont="1" applyBorder="1" applyAlignment="1" applyProtection="1">
      <alignment horizontal="center" vertical="center" shrinkToFit="1"/>
      <protection/>
    </xf>
    <xf numFmtId="0" fontId="38" fillId="0" borderId="217" xfId="0" applyFont="1" applyBorder="1" applyAlignment="1" applyProtection="1">
      <alignment horizontal="center" vertical="center" shrinkToFit="1"/>
      <protection/>
    </xf>
    <xf numFmtId="0" fontId="38" fillId="0" borderId="108" xfId="0" applyFont="1" applyBorder="1" applyAlignment="1" applyProtection="1">
      <alignment horizontal="center" vertical="center" shrinkToFit="1"/>
      <protection/>
    </xf>
    <xf numFmtId="0" fontId="38" fillId="0" borderId="110" xfId="0" applyFont="1" applyBorder="1" applyAlignment="1" applyProtection="1">
      <alignment horizontal="center" vertical="center" shrinkToFit="1"/>
      <protection/>
    </xf>
    <xf numFmtId="0" fontId="38" fillId="0" borderId="0" xfId="0" applyFont="1" applyAlignment="1" applyProtection="1">
      <alignment horizontal="center" vertical="top" shrinkToFit="1"/>
      <protection/>
    </xf>
    <xf numFmtId="0" fontId="128" fillId="0" borderId="0" xfId="0" applyNumberFormat="1" applyFont="1" applyAlignment="1" applyProtection="1">
      <alignment horizontal="center" vertical="center" shrinkToFit="1"/>
      <protection/>
    </xf>
    <xf numFmtId="0" fontId="45" fillId="0" borderId="214" xfId="0" applyFont="1" applyBorder="1" applyAlignment="1" applyProtection="1">
      <alignment horizontal="center" vertical="center" wrapText="1"/>
      <protection/>
    </xf>
    <xf numFmtId="0" fontId="117" fillId="0" borderId="0" xfId="0" applyFont="1" applyAlignment="1" applyProtection="1">
      <alignment horizontal="left" vertical="center" shrinkToFit="1"/>
      <protection/>
    </xf>
    <xf numFmtId="0" fontId="117" fillId="0" borderId="0" xfId="0" applyFont="1" applyAlignment="1" applyProtection="1">
      <alignment horizontal="center" vertical="center" shrinkToFit="1"/>
      <protection/>
    </xf>
    <xf numFmtId="0" fontId="113" fillId="0" borderId="0" xfId="0" applyNumberFormat="1" applyFont="1" applyAlignment="1" applyProtection="1">
      <alignment horizontal="center" vertical="center" shrinkToFit="1"/>
      <protection/>
    </xf>
    <xf numFmtId="0" fontId="38" fillId="0" borderId="49" xfId="0" applyFont="1" applyFill="1" applyBorder="1" applyAlignment="1" applyProtection="1">
      <alignment horizontal="center" vertical="center" shrinkToFit="1"/>
      <protection/>
    </xf>
    <xf numFmtId="0" fontId="38" fillId="0" borderId="206" xfId="0" applyFont="1" applyFill="1" applyBorder="1" applyAlignment="1" applyProtection="1">
      <alignment horizontal="center" vertical="center" shrinkToFit="1"/>
      <protection/>
    </xf>
    <xf numFmtId="0" fontId="38" fillId="0" borderId="50" xfId="0" applyFont="1" applyFill="1" applyBorder="1" applyAlignment="1" applyProtection="1">
      <alignment horizontal="center" vertical="center" shrinkToFit="1"/>
      <protection/>
    </xf>
    <xf numFmtId="0" fontId="38" fillId="0" borderId="205" xfId="0" applyFont="1" applyFill="1" applyBorder="1" applyAlignment="1" applyProtection="1">
      <alignment horizontal="center" vertical="center" shrinkToFit="1"/>
      <protection/>
    </xf>
    <xf numFmtId="0" fontId="45" fillId="0" borderId="49" xfId="0" applyFont="1" applyFill="1" applyBorder="1" applyAlignment="1" applyProtection="1">
      <alignment horizontal="center" vertical="center" shrinkToFit="1"/>
      <protection/>
    </xf>
    <xf numFmtId="0" fontId="45" fillId="0" borderId="205" xfId="0" applyFont="1" applyFill="1" applyBorder="1" applyAlignment="1" applyProtection="1">
      <alignment horizontal="center" vertical="center" shrinkToFit="1"/>
      <protection/>
    </xf>
    <xf numFmtId="185" fontId="41" fillId="0" borderId="50" xfId="0" applyNumberFormat="1" applyFont="1" applyBorder="1" applyAlignment="1">
      <alignment horizontal="center" vertical="center" shrinkToFit="1"/>
    </xf>
    <xf numFmtId="185" fontId="41" fillId="0" borderId="49" xfId="0" applyNumberFormat="1" applyFont="1" applyBorder="1" applyAlignment="1">
      <alignment horizontal="center" vertical="center" shrinkToFit="1"/>
    </xf>
    <xf numFmtId="185" fontId="41" fillId="0" borderId="205" xfId="0" applyNumberFormat="1" applyFont="1" applyBorder="1" applyAlignment="1">
      <alignment horizontal="center" vertical="center" shrinkToFit="1"/>
    </xf>
    <xf numFmtId="0" fontId="41" fillId="0" borderId="50" xfId="0" applyNumberFormat="1" applyFont="1" applyBorder="1" applyAlignment="1">
      <alignment horizontal="center" vertical="center" shrinkToFit="1"/>
    </xf>
    <xf numFmtId="0" fontId="41" fillId="0" borderId="49" xfId="0" applyNumberFormat="1" applyFont="1" applyBorder="1" applyAlignment="1">
      <alignment horizontal="center" vertical="center" shrinkToFit="1"/>
    </xf>
    <xf numFmtId="0" fontId="41" fillId="0" borderId="205" xfId="0" applyNumberFormat="1" applyFont="1" applyBorder="1" applyAlignment="1">
      <alignment horizontal="center" vertical="center" shrinkToFit="1"/>
    </xf>
    <xf numFmtId="0" fontId="38" fillId="0" borderId="50" xfId="0" applyNumberFormat="1" applyFont="1" applyBorder="1" applyAlignment="1">
      <alignment horizontal="center" vertical="center" shrinkToFit="1"/>
    </xf>
    <xf numFmtId="0" fontId="38" fillId="0" borderId="49" xfId="0" applyNumberFormat="1" applyFont="1" applyBorder="1" applyAlignment="1">
      <alignment horizontal="center" vertical="center" shrinkToFit="1"/>
    </xf>
    <xf numFmtId="0" fontId="38" fillId="0" borderId="205" xfId="0" applyNumberFormat="1" applyFont="1" applyBorder="1" applyAlignment="1">
      <alignment horizontal="center" vertical="center" shrinkToFit="1"/>
    </xf>
    <xf numFmtId="189" fontId="38" fillId="0" borderId="0" xfId="0" applyNumberFormat="1" applyFont="1" applyBorder="1" applyAlignment="1" applyProtection="1">
      <alignment horizontal="left" shrinkToFit="1"/>
      <protection/>
    </xf>
    <xf numFmtId="0" fontId="316" fillId="46" borderId="0" xfId="51" applyFont="1" applyFill="1" applyBorder="1" applyAlignment="1" applyProtection="1">
      <alignment horizontal="center" vertical="center" textRotation="255" wrapText="1" shrinkToFit="1"/>
      <protection/>
    </xf>
    <xf numFmtId="0" fontId="53" fillId="42" borderId="221" xfId="0" applyFont="1" applyFill="1" applyBorder="1" applyAlignment="1" applyProtection="1">
      <alignment horizontal="center" vertical="center" shrinkToFit="1"/>
      <protection/>
    </xf>
    <xf numFmtId="0" fontId="53" fillId="42" borderId="49" xfId="0" applyFont="1" applyFill="1" applyBorder="1" applyAlignment="1" applyProtection="1">
      <alignment horizontal="center" vertical="center" shrinkToFit="1"/>
      <protection/>
    </xf>
    <xf numFmtId="0" fontId="53" fillId="42" borderId="205" xfId="0" applyFont="1" applyFill="1" applyBorder="1" applyAlignment="1" applyProtection="1">
      <alignment horizontal="center" vertical="center" shrinkToFit="1"/>
      <protection/>
    </xf>
    <xf numFmtId="0" fontId="53" fillId="42" borderId="109" xfId="0" applyFont="1" applyFill="1" applyBorder="1" applyAlignment="1" applyProtection="1">
      <alignment horizontal="center" vertical="center"/>
      <protection locked="0"/>
    </xf>
    <xf numFmtId="0" fontId="53" fillId="42" borderId="107" xfId="0" applyFont="1" applyFill="1" applyBorder="1" applyAlignment="1" applyProtection="1">
      <alignment horizontal="center" vertical="center"/>
      <protection locked="0"/>
    </xf>
    <xf numFmtId="0" fontId="53" fillId="42" borderId="181" xfId="0" applyFont="1" applyFill="1" applyBorder="1" applyAlignment="1" applyProtection="1">
      <alignment horizontal="center" vertical="center"/>
      <protection locked="0"/>
    </xf>
    <xf numFmtId="0" fontId="53" fillId="42" borderId="222" xfId="0" applyFont="1" applyFill="1" applyBorder="1" applyAlignment="1" applyProtection="1">
      <alignment horizontal="center" vertical="center"/>
      <protection locked="0"/>
    </xf>
    <xf numFmtId="0" fontId="53" fillId="42" borderId="223" xfId="0" applyFont="1" applyFill="1" applyBorder="1" applyAlignment="1">
      <alignment horizontal="center" vertical="center"/>
    </xf>
    <xf numFmtId="0" fontId="53" fillId="42" borderId="224" xfId="0" applyFont="1" applyFill="1" applyBorder="1" applyAlignment="1">
      <alignment horizontal="center" vertical="center"/>
    </xf>
    <xf numFmtId="0" fontId="53" fillId="42" borderId="65" xfId="0" applyFont="1" applyFill="1" applyBorder="1" applyAlignment="1">
      <alignment horizontal="center" vertical="center"/>
    </xf>
    <xf numFmtId="0" fontId="53" fillId="42" borderId="204" xfId="0" applyFont="1" applyFill="1" applyBorder="1" applyAlignment="1">
      <alignment horizontal="center" vertical="center"/>
    </xf>
    <xf numFmtId="0" fontId="81" fillId="46" borderId="24" xfId="0" applyFont="1" applyFill="1" applyBorder="1" applyAlignment="1">
      <alignment horizontal="center" vertical="center" shrinkToFit="1"/>
    </xf>
    <xf numFmtId="0" fontId="53" fillId="42" borderId="225" xfId="0" applyFont="1" applyFill="1" applyBorder="1" applyAlignment="1">
      <alignment horizontal="center" vertical="center"/>
    </xf>
    <xf numFmtId="0" fontId="53" fillId="42" borderId="203" xfId="0" applyFont="1" applyFill="1" applyBorder="1" applyAlignment="1">
      <alignment horizontal="center" vertical="center"/>
    </xf>
    <xf numFmtId="0" fontId="317" fillId="46" borderId="226" xfId="51" applyFont="1" applyFill="1" applyBorder="1" applyAlignment="1" applyProtection="1">
      <alignment horizontal="center" vertical="center" textRotation="255" shrinkToFit="1"/>
      <protection/>
    </xf>
    <xf numFmtId="0" fontId="317" fillId="46" borderId="24" xfId="51" applyFont="1" applyFill="1" applyBorder="1" applyAlignment="1" applyProtection="1">
      <alignment horizontal="center" vertical="center" textRotation="255" shrinkToFit="1"/>
      <protection/>
    </xf>
    <xf numFmtId="0" fontId="317" fillId="46" borderId="227" xfId="51" applyFont="1" applyFill="1" applyBorder="1" applyAlignment="1" applyProtection="1">
      <alignment horizontal="center" vertical="center" textRotation="255" shrinkToFit="1"/>
      <protection/>
    </xf>
    <xf numFmtId="0" fontId="38" fillId="0" borderId="105" xfId="0" applyFont="1" applyFill="1" applyBorder="1" applyAlignment="1" applyProtection="1">
      <alignment horizontal="center" vertical="center" shrinkToFit="1"/>
      <protection/>
    </xf>
    <xf numFmtId="0" fontId="38" fillId="0" borderId="211" xfId="0" applyFont="1" applyFill="1" applyBorder="1" applyAlignment="1" applyProtection="1">
      <alignment horizontal="center" vertical="center" shrinkToFit="1"/>
      <protection/>
    </xf>
    <xf numFmtId="0" fontId="38" fillId="0" borderId="104" xfId="0" applyFont="1" applyFill="1" applyBorder="1" applyAlignment="1" applyProtection="1">
      <alignment horizontal="center" vertical="center" shrinkToFit="1"/>
      <protection/>
    </xf>
    <xf numFmtId="0" fontId="38" fillId="0" borderId="99" xfId="0" applyFont="1" applyFill="1" applyBorder="1" applyAlignment="1" applyProtection="1">
      <alignment horizontal="center" vertical="center" shrinkToFit="1"/>
      <protection/>
    </xf>
    <xf numFmtId="0" fontId="38" fillId="0" borderId="228" xfId="0" applyFont="1" applyFill="1" applyBorder="1" applyAlignment="1" applyProtection="1">
      <alignment horizontal="center" vertical="center" shrinkToFit="1"/>
      <protection/>
    </xf>
    <xf numFmtId="0" fontId="38" fillId="0" borderId="92" xfId="0" applyFont="1" applyFill="1" applyBorder="1" applyAlignment="1" applyProtection="1">
      <alignment horizontal="center" vertical="center" shrinkToFit="1"/>
      <protection/>
    </xf>
    <xf numFmtId="0" fontId="38" fillId="0" borderId="229" xfId="0" applyFont="1" applyFill="1" applyBorder="1" applyAlignment="1" applyProtection="1">
      <alignment horizontal="center" vertical="center" shrinkToFit="1"/>
      <protection/>
    </xf>
    <xf numFmtId="0" fontId="71" fillId="42" borderId="230" xfId="78" applyNumberFormat="1" applyFont="1" applyFill="1" applyBorder="1" applyAlignment="1">
      <alignment horizontal="center" vertical="center" shrinkToFit="1"/>
      <protection/>
    </xf>
    <xf numFmtId="0" fontId="71" fillId="42" borderId="231" xfId="78" applyNumberFormat="1" applyFont="1" applyFill="1" applyBorder="1" applyAlignment="1">
      <alignment horizontal="center" vertical="center" shrinkToFit="1"/>
      <protection/>
    </xf>
    <xf numFmtId="0" fontId="41" fillId="0" borderId="109" xfId="0" applyFont="1" applyFill="1" applyBorder="1" applyAlignment="1" applyProtection="1">
      <alignment horizontal="center" vertical="center"/>
      <protection/>
    </xf>
    <xf numFmtId="0" fontId="41" fillId="0" borderId="209" xfId="0" applyFont="1" applyFill="1" applyBorder="1" applyAlignment="1" applyProtection="1">
      <alignment horizontal="center" vertical="center"/>
      <protection/>
    </xf>
    <xf numFmtId="0" fontId="53" fillId="0" borderId="232" xfId="0" applyFont="1" applyFill="1" applyBorder="1" applyAlignment="1" applyProtection="1">
      <alignment horizontal="center" vertical="center" shrinkToFit="1"/>
      <protection locked="0"/>
    </xf>
    <xf numFmtId="0" fontId="53" fillId="0" borderId="233" xfId="0" applyFont="1" applyFill="1" applyBorder="1" applyAlignment="1" applyProtection="1">
      <alignment horizontal="center" vertical="center" shrinkToFit="1"/>
      <protection locked="0"/>
    </xf>
    <xf numFmtId="0" fontId="53" fillId="42" borderId="231" xfId="0" applyFont="1" applyFill="1" applyBorder="1" applyAlignment="1">
      <alignment horizontal="center" vertical="center" shrinkToFit="1"/>
    </xf>
    <xf numFmtId="0" fontId="53" fillId="42" borderId="234" xfId="0" applyFont="1" applyFill="1" applyBorder="1" applyAlignment="1">
      <alignment horizontal="center" vertical="center" shrinkToFit="1"/>
    </xf>
    <xf numFmtId="0" fontId="53" fillId="42" borderId="235" xfId="0" applyFont="1" applyFill="1" applyBorder="1" applyAlignment="1">
      <alignment horizontal="center" vertical="center" shrinkToFit="1"/>
    </xf>
    <xf numFmtId="0" fontId="53" fillId="42" borderId="236" xfId="0" applyFont="1" applyFill="1" applyBorder="1" applyAlignment="1">
      <alignment horizontal="center" vertical="center"/>
    </xf>
    <xf numFmtId="0" fontId="53" fillId="42" borderId="34" xfId="0" applyFont="1" applyFill="1" applyBorder="1" applyAlignment="1">
      <alignment horizontal="center" vertical="center"/>
    </xf>
    <xf numFmtId="0" fontId="49" fillId="42" borderId="237" xfId="0" applyFont="1" applyFill="1" applyBorder="1" applyAlignment="1">
      <alignment horizontal="center" vertical="center" textRotation="255" shrinkToFit="1"/>
    </xf>
    <xf numFmtId="0" fontId="49" fillId="42" borderId="37" xfId="0" applyFont="1" applyFill="1" applyBorder="1" applyAlignment="1">
      <alignment horizontal="center" vertical="center" textRotation="255" shrinkToFit="1"/>
    </xf>
    <xf numFmtId="0" fontId="49" fillId="42" borderId="238" xfId="0" applyFont="1" applyFill="1" applyBorder="1" applyAlignment="1">
      <alignment horizontal="center" vertical="center" textRotation="255" shrinkToFit="1"/>
    </xf>
    <xf numFmtId="0" fontId="57" fillId="0" borderId="50" xfId="0" applyFont="1" applyFill="1" applyBorder="1" applyAlignment="1" applyProtection="1">
      <alignment horizontal="center" vertical="center" shrinkToFit="1"/>
      <protection/>
    </xf>
    <xf numFmtId="0" fontId="57" fillId="0" borderId="49" xfId="0" applyFont="1" applyFill="1" applyBorder="1" applyAlignment="1" applyProtection="1">
      <alignment horizontal="center" vertical="center" shrinkToFit="1"/>
      <protection/>
    </xf>
    <xf numFmtId="0" fontId="57" fillId="0" borderId="205" xfId="0" applyFont="1" applyFill="1" applyBorder="1" applyAlignment="1" applyProtection="1">
      <alignment horizontal="center" vertical="center" shrinkToFit="1"/>
      <protection/>
    </xf>
    <xf numFmtId="0" fontId="57" fillId="0" borderId="228" xfId="0" applyFont="1" applyFill="1" applyBorder="1" applyAlignment="1" applyProtection="1">
      <alignment horizontal="center" vertical="center" shrinkToFit="1"/>
      <protection/>
    </xf>
    <xf numFmtId="0" fontId="57" fillId="0" borderId="92" xfId="0" applyFont="1" applyFill="1" applyBorder="1" applyAlignment="1" applyProtection="1">
      <alignment horizontal="center" vertical="center" shrinkToFit="1"/>
      <protection/>
    </xf>
    <xf numFmtId="0" fontId="57" fillId="0" borderId="239" xfId="0" applyFont="1" applyFill="1" applyBorder="1" applyAlignment="1" applyProtection="1">
      <alignment horizontal="center" vertical="center" shrinkToFit="1"/>
      <protection/>
    </xf>
    <xf numFmtId="0" fontId="53" fillId="42" borderId="26" xfId="0" applyFont="1" applyFill="1" applyBorder="1" applyAlignment="1">
      <alignment horizontal="center" vertical="center"/>
    </xf>
    <xf numFmtId="0" fontId="53" fillId="42" borderId="0" xfId="0" applyFont="1" applyFill="1" applyBorder="1" applyAlignment="1">
      <alignment horizontal="center" vertical="center"/>
    </xf>
    <xf numFmtId="0" fontId="72" fillId="42" borderId="50" xfId="0" applyFont="1" applyFill="1" applyBorder="1" applyAlignment="1">
      <alignment horizontal="center" vertical="center"/>
    </xf>
    <xf numFmtId="0" fontId="72" fillId="42" borderId="205" xfId="0" applyFont="1" applyFill="1" applyBorder="1" applyAlignment="1">
      <alignment horizontal="center" vertical="center"/>
    </xf>
    <xf numFmtId="0" fontId="72" fillId="42" borderId="197" xfId="0" applyFont="1" applyFill="1" applyBorder="1" applyAlignment="1">
      <alignment horizontal="center" vertical="center"/>
    </xf>
    <xf numFmtId="0" fontId="72" fillId="42" borderId="198" xfId="0" applyFont="1" applyFill="1" applyBorder="1" applyAlignment="1">
      <alignment horizontal="center" vertical="center"/>
    </xf>
    <xf numFmtId="0" fontId="72" fillId="42" borderId="240" xfId="0" applyFont="1" applyFill="1" applyBorder="1" applyAlignment="1">
      <alignment horizontal="center" vertical="center"/>
    </xf>
    <xf numFmtId="0" fontId="72" fillId="42" borderId="241" xfId="0" applyFont="1" applyFill="1" applyBorder="1" applyAlignment="1">
      <alignment horizontal="center" vertical="center"/>
    </xf>
    <xf numFmtId="176" fontId="71" fillId="42" borderId="225" xfId="78" applyNumberFormat="1" applyFont="1" applyFill="1" applyBorder="1" applyAlignment="1">
      <alignment horizontal="center" vertical="center" wrapText="1"/>
      <protection/>
    </xf>
    <xf numFmtId="176" fontId="71" fillId="42" borderId="223" xfId="78" applyNumberFormat="1" applyFont="1" applyFill="1" applyBorder="1" applyAlignment="1">
      <alignment horizontal="center" vertical="center" wrapText="1"/>
      <protection/>
    </xf>
    <xf numFmtId="176" fontId="71" fillId="42" borderId="242" xfId="78" applyNumberFormat="1" applyFont="1" applyFill="1" applyBorder="1" applyAlignment="1">
      <alignment horizontal="center" vertical="center" wrapText="1"/>
      <protection/>
    </xf>
    <xf numFmtId="176" fontId="71" fillId="42" borderId="203" xfId="78" applyNumberFormat="1" applyFont="1" applyFill="1" applyBorder="1" applyAlignment="1">
      <alignment horizontal="center" vertical="center" wrapText="1"/>
      <protection/>
    </xf>
    <xf numFmtId="176" fontId="71" fillId="42" borderId="65" xfId="78" applyNumberFormat="1" applyFont="1" applyFill="1" applyBorder="1" applyAlignment="1">
      <alignment horizontal="center" vertical="center" wrapText="1"/>
      <protection/>
    </xf>
    <xf numFmtId="176" fontId="71" fillId="42" borderId="243" xfId="78" applyNumberFormat="1" applyFont="1" applyFill="1" applyBorder="1" applyAlignment="1">
      <alignment horizontal="center" vertical="center" wrapText="1"/>
      <protection/>
    </xf>
    <xf numFmtId="0" fontId="38" fillId="0" borderId="105" xfId="0" applyNumberFormat="1" applyFont="1" applyBorder="1" applyAlignment="1">
      <alignment horizontal="center" vertical="center" shrinkToFit="1"/>
    </xf>
    <xf numFmtId="0" fontId="38" fillId="0" borderId="211" xfId="0" applyNumberFormat="1" applyFont="1" applyBorder="1" applyAlignment="1">
      <alignment horizontal="center" vertical="center" shrinkToFit="1"/>
    </xf>
    <xf numFmtId="0" fontId="38" fillId="0" borderId="104" xfId="0" applyNumberFormat="1" applyFont="1" applyBorder="1" applyAlignment="1">
      <alignment horizontal="center" vertical="center" shrinkToFit="1"/>
    </xf>
    <xf numFmtId="176" fontId="71" fillId="42" borderId="108" xfId="78" applyNumberFormat="1" applyFont="1" applyFill="1" applyBorder="1" applyAlignment="1">
      <alignment horizontal="center" vertical="center"/>
      <protection/>
    </xf>
    <xf numFmtId="176" fontId="71" fillId="42" borderId="109" xfId="78" applyNumberFormat="1" applyFont="1" applyFill="1" applyBorder="1" applyAlignment="1">
      <alignment horizontal="center" vertical="center"/>
      <protection/>
    </xf>
    <xf numFmtId="0" fontId="71" fillId="42" borderId="236" xfId="0" applyNumberFormat="1" applyFont="1" applyFill="1" applyBorder="1" applyAlignment="1">
      <alignment horizontal="center" vertical="center" shrinkToFit="1"/>
    </xf>
    <xf numFmtId="0" fontId="0" fillId="0" borderId="34" xfId="0" applyBorder="1" applyAlignment="1">
      <alignment/>
    </xf>
    <xf numFmtId="0" fontId="124" fillId="0" borderId="223" xfId="0" applyFont="1" applyBorder="1" applyAlignment="1">
      <alignment/>
    </xf>
    <xf numFmtId="0" fontId="124" fillId="0" borderId="224" xfId="0" applyFont="1" applyBorder="1" applyAlignment="1">
      <alignment/>
    </xf>
    <xf numFmtId="0" fontId="124" fillId="0" borderId="203" xfId="0" applyFont="1" applyBorder="1" applyAlignment="1">
      <alignment/>
    </xf>
    <xf numFmtId="0" fontId="124" fillId="0" borderId="65" xfId="0" applyFont="1" applyBorder="1" applyAlignment="1">
      <alignment/>
    </xf>
    <xf numFmtId="0" fontId="124" fillId="0" borderId="204" xfId="0" applyFont="1" applyBorder="1" applyAlignment="1">
      <alignment/>
    </xf>
    <xf numFmtId="0" fontId="71" fillId="42" borderId="225" xfId="78" applyNumberFormat="1" applyFont="1" applyFill="1" applyBorder="1" applyAlignment="1">
      <alignment horizontal="center" vertical="center" wrapText="1" shrinkToFit="1"/>
      <protection/>
    </xf>
    <xf numFmtId="0" fontId="71" fillId="42" borderId="223" xfId="78" applyNumberFormat="1" applyFont="1" applyFill="1" applyBorder="1" applyAlignment="1">
      <alignment horizontal="center" vertical="center" wrapText="1" shrinkToFit="1"/>
      <protection/>
    </xf>
    <xf numFmtId="0" fontId="71" fillId="42" borderId="224" xfId="78" applyNumberFormat="1" applyFont="1" applyFill="1" applyBorder="1" applyAlignment="1">
      <alignment horizontal="center" vertical="center" wrapText="1" shrinkToFit="1"/>
      <protection/>
    </xf>
    <xf numFmtId="0" fontId="71" fillId="42" borderId="203" xfId="78" applyNumberFormat="1" applyFont="1" applyFill="1" applyBorder="1" applyAlignment="1">
      <alignment horizontal="center" vertical="center" wrapText="1" shrinkToFit="1"/>
      <protection/>
    </xf>
    <xf numFmtId="0" fontId="71" fillId="42" borderId="65" xfId="78" applyNumberFormat="1" applyFont="1" applyFill="1" applyBorder="1" applyAlignment="1">
      <alignment horizontal="center" vertical="center" wrapText="1" shrinkToFit="1"/>
      <protection/>
    </xf>
    <xf numFmtId="0" fontId="71" fillId="42" borderId="204" xfId="78" applyNumberFormat="1" applyFont="1" applyFill="1" applyBorder="1" applyAlignment="1">
      <alignment horizontal="center" vertical="center" wrapText="1" shrinkToFit="1"/>
      <protection/>
    </xf>
    <xf numFmtId="0" fontId="41" fillId="0" borderId="105" xfId="0" applyNumberFormat="1" applyFont="1" applyBorder="1" applyAlignment="1">
      <alignment horizontal="center" vertical="center" shrinkToFit="1"/>
    </xf>
    <xf numFmtId="0" fontId="41" fillId="0" borderId="211" xfId="0" applyNumberFormat="1" applyFont="1" applyBorder="1" applyAlignment="1">
      <alignment horizontal="center" vertical="center" shrinkToFit="1"/>
    </xf>
    <xf numFmtId="0" fontId="41" fillId="0" borderId="104" xfId="0" applyNumberFormat="1" applyFont="1" applyBorder="1" applyAlignment="1">
      <alignment horizontal="center" vertical="center" shrinkToFit="1"/>
    </xf>
    <xf numFmtId="0" fontId="71" fillId="42" borderId="108" xfId="78" applyNumberFormat="1" applyFont="1" applyFill="1" applyBorder="1" applyAlignment="1">
      <alignment horizontal="center" vertical="center" shrinkToFit="1"/>
      <protection/>
    </xf>
    <xf numFmtId="0" fontId="53" fillId="42" borderId="50" xfId="0" applyFont="1" applyFill="1" applyBorder="1" applyAlignment="1" applyProtection="1">
      <alignment horizontal="center" vertical="center"/>
      <protection locked="0"/>
    </xf>
    <xf numFmtId="0" fontId="53" fillId="42" borderId="205" xfId="0" applyFont="1" applyFill="1" applyBorder="1" applyAlignment="1" applyProtection="1">
      <alignment horizontal="center" vertical="center"/>
      <protection locked="0"/>
    </xf>
    <xf numFmtId="0" fontId="41" fillId="0" borderId="49" xfId="0" applyFont="1" applyFill="1" applyBorder="1" applyAlignment="1" applyProtection="1">
      <alignment horizontal="center" vertical="center"/>
      <protection/>
    </xf>
    <xf numFmtId="0" fontId="41" fillId="0" borderId="74" xfId="0" applyFont="1" applyFill="1" applyBorder="1" applyAlignment="1" applyProtection="1">
      <alignment horizontal="center" vertical="center"/>
      <protection/>
    </xf>
    <xf numFmtId="0" fontId="71" fillId="42" borderId="197" xfId="0" applyFont="1" applyFill="1" applyBorder="1" applyAlignment="1">
      <alignment horizontal="center" vertical="center"/>
    </xf>
    <xf numFmtId="0" fontId="71" fillId="42" borderId="0" xfId="0" applyFont="1" applyFill="1" applyBorder="1" applyAlignment="1">
      <alignment horizontal="center" vertical="center"/>
    </xf>
    <xf numFmtId="0" fontId="71" fillId="42" borderId="198" xfId="0" applyFont="1" applyFill="1" applyBorder="1" applyAlignment="1">
      <alignment horizontal="center" vertical="center"/>
    </xf>
    <xf numFmtId="0" fontId="53" fillId="42" borderId="231" xfId="0" applyFont="1" applyFill="1" applyBorder="1" applyAlignment="1">
      <alignment horizontal="center" vertical="center"/>
    </xf>
    <xf numFmtId="0" fontId="53" fillId="42" borderId="234" xfId="0" applyFont="1" applyFill="1" applyBorder="1" applyAlignment="1">
      <alignment horizontal="center" vertical="center"/>
    </xf>
    <xf numFmtId="0" fontId="53" fillId="42" borderId="235" xfId="0" applyFont="1" applyFill="1" applyBorder="1" applyAlignment="1">
      <alignment horizontal="center" vertical="center"/>
    </xf>
    <xf numFmtId="0" fontId="53" fillId="42" borderId="244" xfId="0" applyFont="1" applyFill="1" applyBorder="1" applyAlignment="1">
      <alignment horizontal="center" vertical="center" shrinkToFit="1"/>
    </xf>
    <xf numFmtId="0" fontId="71" fillId="42" borderId="245" xfId="0" applyFont="1" applyFill="1" applyBorder="1" applyAlignment="1">
      <alignment horizontal="center" vertical="center" textRotation="255" shrinkToFit="1"/>
    </xf>
    <xf numFmtId="0" fontId="71" fillId="42" borderId="246" xfId="0" applyFont="1" applyFill="1" applyBorder="1" applyAlignment="1">
      <alignment horizontal="center" vertical="center" textRotation="255" shrinkToFit="1"/>
    </xf>
    <xf numFmtId="0" fontId="53" fillId="42" borderId="247" xfId="0" applyFont="1" applyFill="1" applyBorder="1" applyAlignment="1" applyProtection="1">
      <alignment horizontal="center" vertical="center" shrinkToFit="1"/>
      <protection/>
    </xf>
    <xf numFmtId="0" fontId="53" fillId="42" borderId="92" xfId="0" applyFont="1" applyFill="1" applyBorder="1" applyAlignment="1" applyProtection="1">
      <alignment horizontal="center" vertical="center" shrinkToFit="1"/>
      <protection/>
    </xf>
    <xf numFmtId="0" fontId="53" fillId="42" borderId="239" xfId="0" applyFont="1" applyFill="1" applyBorder="1" applyAlignment="1" applyProtection="1">
      <alignment horizontal="center" vertical="center" shrinkToFit="1"/>
      <protection/>
    </xf>
    <xf numFmtId="0" fontId="250" fillId="8" borderId="0" xfId="0" applyFont="1" applyFill="1" applyBorder="1" applyAlignment="1">
      <alignment horizontal="center" vertical="center" shrinkToFit="1"/>
    </xf>
    <xf numFmtId="0" fontId="38" fillId="0" borderId="248" xfId="0" applyFont="1" applyFill="1" applyBorder="1" applyAlignment="1" applyProtection="1">
      <alignment horizontal="center" vertical="center" shrinkToFit="1"/>
      <protection/>
    </xf>
    <xf numFmtId="0" fontId="28" fillId="8" borderId="0" xfId="0" applyFont="1" applyFill="1" applyBorder="1" applyAlignment="1">
      <alignment horizontal="center"/>
    </xf>
    <xf numFmtId="0" fontId="45" fillId="0" borderId="92" xfId="0" applyFont="1" applyFill="1" applyBorder="1" applyAlignment="1" applyProtection="1">
      <alignment horizontal="center" vertical="center" shrinkToFit="1"/>
      <protection/>
    </xf>
    <xf numFmtId="0" fontId="45" fillId="0" borderId="239" xfId="0" applyFont="1" applyFill="1" applyBorder="1" applyAlignment="1" applyProtection="1">
      <alignment horizontal="center" vertical="center" shrinkToFit="1"/>
      <protection/>
    </xf>
    <xf numFmtId="0" fontId="38" fillId="0" borderId="13" xfId="0" applyFont="1" applyFill="1" applyBorder="1" applyAlignment="1" applyProtection="1">
      <alignment horizontal="center" vertical="center" shrinkToFit="1"/>
      <protection/>
    </xf>
    <xf numFmtId="0" fontId="38" fillId="0" borderId="249" xfId="0" applyFont="1" applyFill="1" applyBorder="1" applyAlignment="1" applyProtection="1">
      <alignment horizontal="center" vertical="center" shrinkToFit="1"/>
      <protection/>
    </xf>
    <xf numFmtId="0" fontId="38" fillId="0" borderId="239" xfId="0" applyFont="1" applyFill="1" applyBorder="1" applyAlignment="1" applyProtection="1">
      <alignment horizontal="center" vertical="center" shrinkToFit="1"/>
      <protection/>
    </xf>
    <xf numFmtId="185" fontId="41" fillId="0" borderId="228" xfId="0" applyNumberFormat="1" applyFont="1" applyBorder="1" applyAlignment="1">
      <alignment horizontal="center" vertical="center" shrinkToFit="1"/>
    </xf>
    <xf numFmtId="185" fontId="41" fillId="0" borderId="92" xfId="0" applyNumberFormat="1" applyFont="1" applyBorder="1" applyAlignment="1">
      <alignment horizontal="center" vertical="center" shrinkToFit="1"/>
    </xf>
    <xf numFmtId="185" fontId="41" fillId="0" borderId="239" xfId="0" applyNumberFormat="1" applyFont="1" applyBorder="1" applyAlignment="1">
      <alignment horizontal="center" vertical="center" shrinkToFit="1"/>
    </xf>
    <xf numFmtId="185" fontId="41" fillId="0" borderId="105" xfId="0" applyNumberFormat="1" applyFont="1" applyBorder="1" applyAlignment="1">
      <alignment horizontal="center" vertical="center" shrinkToFit="1"/>
    </xf>
    <xf numFmtId="185" fontId="41" fillId="0" borderId="211" xfId="0" applyNumberFormat="1" applyFont="1" applyBorder="1" applyAlignment="1">
      <alignment horizontal="center" vertical="center" shrinkToFit="1"/>
    </xf>
    <xf numFmtId="185" fontId="41" fillId="0" borderId="104" xfId="0" applyNumberFormat="1" applyFont="1" applyBorder="1" applyAlignment="1">
      <alignment horizontal="center" vertical="center" shrinkToFit="1"/>
    </xf>
    <xf numFmtId="0" fontId="45" fillId="0" borderId="211" xfId="0" applyFont="1" applyFill="1" applyBorder="1" applyAlignment="1" applyProtection="1">
      <alignment horizontal="center" vertical="center" shrinkToFit="1"/>
      <protection/>
    </xf>
    <xf numFmtId="0" fontId="45" fillId="0" borderId="104" xfId="0" applyFont="1" applyFill="1" applyBorder="1" applyAlignment="1" applyProtection="1">
      <alignment horizontal="center" vertical="center" shrinkToFit="1"/>
      <protection/>
    </xf>
    <xf numFmtId="0" fontId="46" fillId="0" borderId="0" xfId="0" applyNumberFormat="1" applyFont="1" applyAlignment="1">
      <alignment horizontal="center" vertical="center"/>
    </xf>
    <xf numFmtId="0" fontId="53" fillId="42" borderId="201" xfId="0" applyNumberFormat="1" applyFont="1" applyFill="1" applyBorder="1" applyAlignment="1">
      <alignment horizontal="center" vertical="center" wrapText="1" shrinkToFit="1"/>
    </xf>
    <xf numFmtId="0" fontId="53" fillId="42" borderId="202" xfId="0" applyNumberFormat="1" applyFont="1" applyFill="1" applyBorder="1" applyAlignment="1">
      <alignment horizontal="center" vertical="center" wrapText="1" shrinkToFit="1"/>
    </xf>
    <xf numFmtId="0" fontId="53" fillId="42" borderId="105" xfId="0" applyNumberFormat="1" applyFont="1" applyFill="1" applyBorder="1" applyAlignment="1">
      <alignment horizontal="center" vertical="center" wrapText="1" shrinkToFit="1"/>
    </xf>
    <xf numFmtId="0" fontId="53" fillId="42" borderId="104" xfId="0" applyNumberFormat="1" applyFont="1" applyFill="1" applyBorder="1" applyAlignment="1">
      <alignment horizontal="center" vertical="center" wrapText="1" shrinkToFit="1"/>
    </xf>
    <xf numFmtId="0" fontId="58" fillId="0" borderId="59" xfId="0" applyNumberFormat="1" applyFont="1" applyFill="1" applyBorder="1" applyAlignment="1" applyProtection="1">
      <alignment horizontal="center" vertical="center" shrinkToFit="1"/>
      <protection locked="0"/>
    </xf>
    <xf numFmtId="0" fontId="58" fillId="0" borderId="187" xfId="0" applyNumberFormat="1" applyFont="1" applyFill="1" applyBorder="1" applyAlignment="1" applyProtection="1">
      <alignment horizontal="center" vertical="center" shrinkToFit="1"/>
      <protection locked="0"/>
    </xf>
    <xf numFmtId="0" fontId="58" fillId="0" borderId="211" xfId="0" applyNumberFormat="1" applyFont="1" applyFill="1" applyBorder="1" applyAlignment="1" applyProtection="1">
      <alignment horizontal="center" vertical="center" shrinkToFit="1"/>
      <protection locked="0"/>
    </xf>
    <xf numFmtId="0" fontId="58" fillId="0" borderId="250" xfId="0" applyNumberFormat="1" applyFont="1" applyFill="1" applyBorder="1" applyAlignment="1" applyProtection="1">
      <alignment horizontal="center" vertical="center" shrinkToFit="1"/>
      <protection locked="0"/>
    </xf>
    <xf numFmtId="0" fontId="71" fillId="42" borderId="251" xfId="0" applyFont="1" applyFill="1" applyBorder="1" applyAlignment="1">
      <alignment horizontal="center" vertical="center" shrinkToFit="1"/>
    </xf>
    <xf numFmtId="0" fontId="71" fillId="42" borderId="47" xfId="0" applyFont="1" applyFill="1" applyBorder="1" applyAlignment="1">
      <alignment horizontal="center" vertical="center" shrinkToFit="1"/>
    </xf>
    <xf numFmtId="0" fontId="71" fillId="42" borderId="252" xfId="0" applyFont="1" applyFill="1" applyBorder="1" applyAlignment="1">
      <alignment horizontal="center" vertical="center" shrinkToFit="1"/>
    </xf>
    <xf numFmtId="0" fontId="71" fillId="42" borderId="253" xfId="0" applyFont="1" applyFill="1" applyBorder="1" applyAlignment="1">
      <alignment horizontal="center" vertical="center" shrinkToFit="1"/>
    </xf>
    <xf numFmtId="0" fontId="71" fillId="42" borderId="254" xfId="0" applyFont="1" applyFill="1" applyBorder="1" applyAlignment="1">
      <alignment horizontal="center" vertical="center" shrinkToFit="1"/>
    </xf>
    <xf numFmtId="0" fontId="71" fillId="42" borderId="241" xfId="0" applyFont="1" applyFill="1" applyBorder="1" applyAlignment="1">
      <alignment horizontal="center" vertical="center" shrinkToFit="1"/>
    </xf>
    <xf numFmtId="0" fontId="38" fillId="0" borderId="255" xfId="0" applyNumberFormat="1" applyFont="1" applyFill="1" applyBorder="1" applyAlignment="1">
      <alignment horizontal="center" vertical="center" shrinkToFit="1"/>
    </xf>
    <xf numFmtId="0" fontId="38" fillId="0" borderId="47" xfId="0" applyNumberFormat="1" applyFont="1" applyFill="1" applyBorder="1" applyAlignment="1">
      <alignment horizontal="center" vertical="center" shrinkToFit="1"/>
    </xf>
    <xf numFmtId="0" fontId="38" fillId="0" borderId="240" xfId="0" applyNumberFormat="1" applyFont="1" applyFill="1" applyBorder="1" applyAlignment="1">
      <alignment horizontal="center" vertical="center" shrinkToFit="1"/>
    </xf>
    <xf numFmtId="0" fontId="38" fillId="0" borderId="254" xfId="0" applyNumberFormat="1" applyFont="1" applyFill="1" applyBorder="1" applyAlignment="1">
      <alignment horizontal="center" vertical="center" shrinkToFit="1"/>
    </xf>
    <xf numFmtId="0" fontId="53" fillId="42" borderId="228" xfId="0" applyNumberFormat="1" applyFont="1" applyFill="1" applyBorder="1" applyAlignment="1">
      <alignment horizontal="center" vertical="center" wrapText="1" shrinkToFit="1"/>
    </xf>
    <xf numFmtId="0" fontId="53" fillId="42" borderId="239" xfId="0" applyNumberFormat="1" applyFont="1" applyFill="1" applyBorder="1" applyAlignment="1">
      <alignment horizontal="center" vertical="center" wrapText="1" shrinkToFit="1"/>
    </xf>
    <xf numFmtId="0" fontId="107" fillId="0" borderId="201" xfId="0" applyNumberFormat="1" applyFont="1" applyFill="1" applyBorder="1" applyAlignment="1" applyProtection="1">
      <alignment horizontal="center" vertical="center" shrinkToFit="1"/>
      <protection locked="0"/>
    </xf>
    <xf numFmtId="0" fontId="107" fillId="0" borderId="59" xfId="0" applyNumberFormat="1" applyFont="1" applyFill="1" applyBorder="1" applyAlignment="1" applyProtection="1">
      <alignment horizontal="center" vertical="center" shrinkToFit="1"/>
      <protection locked="0"/>
    </xf>
    <xf numFmtId="0" fontId="107" fillId="0" borderId="256" xfId="0" applyNumberFormat="1" applyFont="1" applyFill="1" applyBorder="1" applyAlignment="1" applyProtection="1">
      <alignment horizontal="center" vertical="center" shrinkToFit="1"/>
      <protection locked="0"/>
    </xf>
    <xf numFmtId="0" fontId="107" fillId="0" borderId="48" xfId="0" applyNumberFormat="1" applyFont="1" applyFill="1" applyBorder="1" applyAlignment="1" applyProtection="1">
      <alignment horizontal="center" vertical="center" shrinkToFit="1"/>
      <protection locked="0"/>
    </xf>
    <xf numFmtId="0" fontId="38" fillId="0" borderId="211" xfId="0" applyNumberFormat="1" applyFont="1" applyFill="1" applyBorder="1" applyAlignment="1" applyProtection="1">
      <alignment horizontal="center" vertical="center" shrinkToFit="1"/>
      <protection locked="0"/>
    </xf>
    <xf numFmtId="0" fontId="38" fillId="0" borderId="250" xfId="0" applyNumberFormat="1" applyFont="1" applyFill="1" applyBorder="1" applyAlignment="1" applyProtection="1">
      <alignment horizontal="center" vertical="center" shrinkToFit="1"/>
      <protection locked="0"/>
    </xf>
    <xf numFmtId="0" fontId="38" fillId="0" borderId="92" xfId="0" applyNumberFormat="1" applyFont="1" applyFill="1" applyBorder="1" applyAlignment="1" applyProtection="1">
      <alignment horizontal="center" vertical="center" shrinkToFit="1"/>
      <protection locked="0"/>
    </xf>
    <xf numFmtId="0" fontId="38" fillId="0" borderId="229" xfId="0" applyNumberFormat="1" applyFont="1" applyFill="1" applyBorder="1" applyAlignment="1" applyProtection="1">
      <alignment horizontal="center" vertical="center" shrinkToFit="1"/>
      <protection locked="0"/>
    </xf>
    <xf numFmtId="0" fontId="53" fillId="42" borderId="257" xfId="0" applyFont="1" applyFill="1" applyBorder="1" applyAlignment="1" applyProtection="1">
      <alignment horizontal="center" vertical="center" shrinkToFit="1"/>
      <protection/>
    </xf>
    <xf numFmtId="0" fontId="53" fillId="42" borderId="232" xfId="0" applyFont="1" applyFill="1" applyBorder="1" applyAlignment="1" applyProtection="1">
      <alignment horizontal="center" vertical="center" shrinkToFit="1"/>
      <protection/>
    </xf>
    <xf numFmtId="0" fontId="53" fillId="42" borderId="258" xfId="0" applyFont="1" applyFill="1" applyBorder="1" applyAlignment="1" applyProtection="1">
      <alignment horizontal="center" vertical="center" shrinkToFit="1"/>
      <protection/>
    </xf>
    <xf numFmtId="0" fontId="76" fillId="0" borderId="28" xfId="0" applyNumberFormat="1" applyFont="1" applyBorder="1" applyAlignment="1">
      <alignment horizontal="center" vertical="center" shrinkToFit="1"/>
    </xf>
    <xf numFmtId="0" fontId="72" fillId="0" borderId="28" xfId="0" applyNumberFormat="1" applyFont="1" applyBorder="1" applyAlignment="1">
      <alignment horizontal="right" vertical="center"/>
    </xf>
    <xf numFmtId="0" fontId="72" fillId="0" borderId="28" xfId="0" applyNumberFormat="1" applyFont="1" applyBorder="1" applyAlignment="1">
      <alignment horizontal="left" vertical="center"/>
    </xf>
    <xf numFmtId="0" fontId="38" fillId="0" borderId="181" xfId="0" applyFont="1" applyFill="1" applyBorder="1" applyAlignment="1" applyProtection="1">
      <alignment horizontal="center" vertical="center"/>
      <protection/>
    </xf>
    <xf numFmtId="0" fontId="38" fillId="0" borderId="210" xfId="0" applyFont="1" applyFill="1" applyBorder="1" applyAlignment="1" applyProtection="1">
      <alignment horizontal="center" vertical="center"/>
      <protection/>
    </xf>
    <xf numFmtId="0" fontId="38" fillId="0" borderId="222" xfId="0" applyFont="1" applyFill="1" applyBorder="1" applyAlignment="1" applyProtection="1">
      <alignment horizontal="center" vertical="center"/>
      <protection/>
    </xf>
    <xf numFmtId="0" fontId="38" fillId="0" borderId="182" xfId="0" applyFont="1" applyFill="1" applyBorder="1" applyAlignment="1" applyProtection="1">
      <alignment horizontal="center" vertical="center"/>
      <protection/>
    </xf>
    <xf numFmtId="0" fontId="70" fillId="42" borderId="259" xfId="0" applyFont="1" applyFill="1" applyBorder="1" applyAlignment="1">
      <alignment horizontal="center" vertical="center" textRotation="255" wrapText="1"/>
    </xf>
    <xf numFmtId="0" fontId="70" fillId="42" borderId="260" xfId="0" applyFont="1" applyFill="1" applyBorder="1" applyAlignment="1">
      <alignment horizontal="center" vertical="center" textRotation="255" wrapText="1"/>
    </xf>
    <xf numFmtId="0" fontId="70" fillId="42" borderId="261" xfId="0" applyFont="1" applyFill="1" applyBorder="1" applyAlignment="1">
      <alignment horizontal="center" vertical="center" textRotation="255" wrapText="1"/>
    </xf>
    <xf numFmtId="0" fontId="53" fillId="42" borderId="109" xfId="0" applyFont="1" applyFill="1" applyBorder="1" applyAlignment="1" applyProtection="1">
      <alignment horizontal="center" vertical="center" shrinkToFit="1"/>
      <protection/>
    </xf>
    <xf numFmtId="0" fontId="53" fillId="42" borderId="107" xfId="0" applyFont="1" applyFill="1" applyBorder="1" applyAlignment="1" applyProtection="1">
      <alignment horizontal="center" vertical="center" shrinkToFit="1"/>
      <protection/>
    </xf>
    <xf numFmtId="0" fontId="53" fillId="42" borderId="262" xfId="0" applyFont="1" applyFill="1" applyBorder="1" applyAlignment="1">
      <alignment horizontal="center" vertical="center"/>
    </xf>
    <xf numFmtId="0" fontId="53" fillId="42" borderId="263" xfId="0" applyFont="1" applyFill="1" applyBorder="1" applyAlignment="1">
      <alignment horizontal="center" vertical="center"/>
    </xf>
    <xf numFmtId="0" fontId="53" fillId="42" borderId="264" xfId="0" applyFont="1" applyFill="1" applyBorder="1" applyAlignment="1">
      <alignment horizontal="center" vertical="center"/>
    </xf>
    <xf numFmtId="0" fontId="53" fillId="42" borderId="265" xfId="0" applyFont="1" applyFill="1" applyBorder="1" applyAlignment="1">
      <alignment horizontal="center" vertical="center"/>
    </xf>
    <xf numFmtId="0" fontId="53" fillId="42" borderId="46" xfId="0" applyFont="1" applyFill="1" applyBorder="1" applyAlignment="1">
      <alignment horizontal="center" vertical="center"/>
    </xf>
    <xf numFmtId="0" fontId="53" fillId="42" borderId="266" xfId="0" applyFont="1" applyFill="1" applyBorder="1" applyAlignment="1">
      <alignment horizontal="center" vertical="center"/>
    </xf>
    <xf numFmtId="0" fontId="45" fillId="0" borderId="0" xfId="0" applyFont="1" applyBorder="1" applyAlignment="1">
      <alignment horizontal="center" vertical="center"/>
    </xf>
    <xf numFmtId="0" fontId="127" fillId="0" borderId="0" xfId="0" applyFont="1" applyBorder="1" applyAlignment="1">
      <alignment horizontal="center"/>
    </xf>
    <xf numFmtId="0" fontId="127" fillId="0" borderId="0" xfId="0" applyFont="1" applyBorder="1" applyAlignment="1">
      <alignment horizontal="left"/>
    </xf>
    <xf numFmtId="0" fontId="38" fillId="0" borderId="228" xfId="0" applyNumberFormat="1" applyFont="1" applyBorder="1" applyAlignment="1">
      <alignment horizontal="center" vertical="center" shrinkToFit="1"/>
    </xf>
    <xf numFmtId="0" fontId="38" fillId="0" borderId="92" xfId="0" applyNumberFormat="1" applyFont="1" applyBorder="1" applyAlignment="1">
      <alignment horizontal="center" vertical="center" shrinkToFit="1"/>
    </xf>
    <xf numFmtId="0" fontId="38" fillId="0" borderId="239" xfId="0" applyNumberFormat="1" applyFont="1" applyBorder="1" applyAlignment="1">
      <alignment horizontal="center" vertical="center" shrinkToFit="1"/>
    </xf>
    <xf numFmtId="0" fontId="41" fillId="0" borderId="228" xfId="0" applyNumberFormat="1" applyFont="1" applyBorder="1" applyAlignment="1">
      <alignment horizontal="center" vertical="center" shrinkToFit="1"/>
    </xf>
    <xf numFmtId="0" fontId="41" fillId="0" borderId="92" xfId="0" applyNumberFormat="1" applyFont="1" applyBorder="1" applyAlignment="1">
      <alignment horizontal="center" vertical="center" shrinkToFit="1"/>
    </xf>
    <xf numFmtId="0" fontId="41" fillId="0" borderId="239" xfId="0" applyNumberFormat="1" applyFont="1" applyBorder="1" applyAlignment="1">
      <alignment horizontal="center" vertical="center" shrinkToFit="1"/>
    </xf>
    <xf numFmtId="0" fontId="38" fillId="0" borderId="211" xfId="0" applyFont="1" applyBorder="1" applyAlignment="1" applyProtection="1">
      <alignment horizontal="center" vertical="center" shrinkToFit="1"/>
      <protection locked="0"/>
    </xf>
    <xf numFmtId="0" fontId="66" fillId="0" borderId="211" xfId="0" applyFont="1" applyFill="1" applyBorder="1" applyAlignment="1" applyProtection="1">
      <alignment horizontal="center" vertical="center" shrinkToFit="1"/>
      <protection locked="0"/>
    </xf>
    <xf numFmtId="49" fontId="73" fillId="0" borderId="26" xfId="0" applyNumberFormat="1" applyFont="1" applyFill="1" applyBorder="1" applyAlignment="1">
      <alignment horizontal="left" vertical="center" indent="2"/>
    </xf>
    <xf numFmtId="49" fontId="73" fillId="0" borderId="0" xfId="0" applyNumberFormat="1" applyFont="1" applyFill="1" applyBorder="1" applyAlignment="1">
      <alignment horizontal="left" vertical="center" indent="2"/>
    </xf>
    <xf numFmtId="49" fontId="73" fillId="0" borderId="24" xfId="0" applyNumberFormat="1" applyFont="1" applyFill="1" applyBorder="1" applyAlignment="1">
      <alignment horizontal="left" vertical="center" indent="2"/>
    </xf>
    <xf numFmtId="189" fontId="78" fillId="0" borderId="0" xfId="0" applyNumberFormat="1" applyFont="1" applyBorder="1" applyAlignment="1" applyProtection="1">
      <alignment horizontal="left" vertical="center" shrinkToFit="1"/>
      <protection/>
    </xf>
    <xf numFmtId="0" fontId="38" fillId="0" borderId="267" xfId="0" applyFont="1" applyFill="1" applyBorder="1" applyAlignment="1" applyProtection="1">
      <alignment horizontal="center" vertical="center" shrinkToFit="1"/>
      <protection/>
    </xf>
    <xf numFmtId="49" fontId="41" fillId="0" borderId="50" xfId="0" applyNumberFormat="1" applyFont="1" applyBorder="1" applyAlignment="1">
      <alignment horizontal="center" vertical="center" shrinkToFit="1"/>
    </xf>
    <xf numFmtId="49" fontId="41" fillId="0" borderId="49" xfId="0" applyNumberFormat="1" applyFont="1" applyBorder="1" applyAlignment="1">
      <alignment horizontal="center" vertical="center" shrinkToFit="1"/>
    </xf>
    <xf numFmtId="49" fontId="41" fillId="0" borderId="205" xfId="0" applyNumberFormat="1" applyFont="1" applyBorder="1" applyAlignment="1">
      <alignment horizontal="center" vertical="center" shrinkToFit="1"/>
    </xf>
    <xf numFmtId="0" fontId="38" fillId="0" borderId="15" xfId="0" applyFont="1" applyFill="1" applyBorder="1" applyAlignment="1" applyProtection="1">
      <alignment horizontal="center" vertical="center" shrinkToFit="1"/>
      <protection locked="0"/>
    </xf>
    <xf numFmtId="0" fontId="38" fillId="0" borderId="50" xfId="0" applyNumberFormat="1" applyFont="1" applyBorder="1" applyAlignment="1" applyProtection="1">
      <alignment horizontal="center" vertical="center"/>
      <protection locked="0"/>
    </xf>
    <xf numFmtId="0" fontId="38" fillId="0" borderId="49" xfId="0" applyNumberFormat="1" applyFont="1" applyBorder="1" applyAlignment="1" applyProtection="1">
      <alignment horizontal="center" vertical="center"/>
      <protection locked="0"/>
    </xf>
    <xf numFmtId="0" fontId="38" fillId="0" borderId="99" xfId="0" applyNumberFormat="1" applyFont="1" applyBorder="1" applyAlignment="1" applyProtection="1">
      <alignment horizontal="center" vertical="center"/>
      <protection locked="0"/>
    </xf>
    <xf numFmtId="0" fontId="41" fillId="0" borderId="49" xfId="0" applyFont="1" applyBorder="1" applyAlignment="1">
      <alignment horizontal="center" vertical="center" shrinkToFit="1"/>
    </xf>
    <xf numFmtId="0" fontId="41" fillId="0" borderId="205" xfId="0" applyFont="1" applyBorder="1" applyAlignment="1">
      <alignment horizontal="center" vertical="center" shrinkToFit="1"/>
    </xf>
    <xf numFmtId="0" fontId="53" fillId="0" borderId="203" xfId="0" applyFont="1" applyFill="1" applyBorder="1" applyAlignment="1">
      <alignment horizontal="center" vertical="center" wrapText="1"/>
    </xf>
    <xf numFmtId="0" fontId="53" fillId="0" borderId="204" xfId="0" applyFont="1" applyFill="1" applyBorder="1" applyAlignment="1">
      <alignment horizontal="center" vertical="center" wrapText="1"/>
    </xf>
    <xf numFmtId="0" fontId="53" fillId="0" borderId="268" xfId="0" applyFont="1" applyFill="1" applyBorder="1" applyAlignment="1">
      <alignment horizontal="center" vertical="center" wrapText="1"/>
    </xf>
    <xf numFmtId="0" fontId="53" fillId="0" borderId="269" xfId="0" applyFont="1" applyFill="1" applyBorder="1" applyAlignment="1">
      <alignment horizontal="center" vertical="center" wrapText="1"/>
    </xf>
    <xf numFmtId="0" fontId="53" fillId="0" borderId="88" xfId="0" applyFont="1" applyFill="1" applyBorder="1" applyAlignment="1">
      <alignment horizontal="center" vertical="center" wrapText="1"/>
    </xf>
    <xf numFmtId="0" fontId="53" fillId="0" borderId="270" xfId="0" applyFont="1" applyFill="1" applyBorder="1" applyAlignment="1">
      <alignment horizontal="center" vertical="center" wrapText="1"/>
    </xf>
    <xf numFmtId="0" fontId="38" fillId="0" borderId="212" xfId="0" applyFont="1" applyFill="1" applyBorder="1" applyAlignment="1" applyProtection="1">
      <alignment horizontal="center" vertical="center" shrinkToFit="1"/>
      <protection/>
    </xf>
    <xf numFmtId="0" fontId="38" fillId="0" borderId="214" xfId="0" applyFont="1" applyFill="1" applyBorder="1" applyAlignment="1" applyProtection="1">
      <alignment horizontal="center" vertical="center" shrinkToFit="1"/>
      <protection/>
    </xf>
    <xf numFmtId="0" fontId="38" fillId="0" borderId="271" xfId="0" applyFont="1" applyFill="1" applyBorder="1" applyAlignment="1" applyProtection="1">
      <alignment horizontal="center" vertical="center" shrinkToFit="1"/>
      <protection/>
    </xf>
    <xf numFmtId="176" fontId="53" fillId="0" borderId="269" xfId="78" applyNumberFormat="1" applyFont="1" applyFill="1" applyBorder="1" applyAlignment="1">
      <alignment horizontal="center" vertical="center" wrapText="1"/>
      <protection/>
    </xf>
    <xf numFmtId="176" fontId="53" fillId="0" borderId="88" xfId="78" applyNumberFormat="1" applyFont="1" applyFill="1" applyBorder="1" applyAlignment="1">
      <alignment horizontal="center" vertical="center" wrapText="1"/>
      <protection/>
    </xf>
    <xf numFmtId="176" fontId="53" fillId="0" borderId="272" xfId="78" applyNumberFormat="1" applyFont="1" applyFill="1" applyBorder="1" applyAlignment="1">
      <alignment horizontal="center" vertical="center" wrapText="1"/>
      <protection/>
    </xf>
    <xf numFmtId="176" fontId="53" fillId="0" borderId="203" xfId="78" applyNumberFormat="1" applyFont="1" applyFill="1" applyBorder="1" applyAlignment="1">
      <alignment horizontal="center" vertical="center" wrapText="1"/>
      <protection/>
    </xf>
    <xf numFmtId="176" fontId="53" fillId="0" borderId="65" xfId="78" applyNumberFormat="1" applyFont="1" applyFill="1" applyBorder="1" applyAlignment="1">
      <alignment horizontal="center" vertical="center" wrapText="1"/>
      <protection/>
    </xf>
    <xf numFmtId="176" fontId="53" fillId="0" borderId="204" xfId="78" applyNumberFormat="1" applyFont="1" applyFill="1" applyBorder="1" applyAlignment="1">
      <alignment horizontal="center" vertical="center" wrapText="1"/>
      <protection/>
    </xf>
    <xf numFmtId="49" fontId="41" fillId="0" borderId="197" xfId="0" applyNumberFormat="1" applyFont="1" applyBorder="1" applyAlignment="1">
      <alignment horizontal="center" vertical="center" shrinkToFit="1"/>
    </xf>
    <xf numFmtId="49" fontId="41" fillId="0" borderId="0" xfId="0" applyNumberFormat="1" applyFont="1" applyBorder="1" applyAlignment="1">
      <alignment horizontal="center" vertical="center" shrinkToFit="1"/>
    </xf>
    <xf numFmtId="49" fontId="41" fillId="0" borderId="198" xfId="0" applyNumberFormat="1" applyFont="1" applyBorder="1" applyAlignment="1">
      <alignment horizontal="center" vertical="center" shrinkToFit="1"/>
    </xf>
    <xf numFmtId="185" fontId="41" fillId="0" borderId="197" xfId="0" applyNumberFormat="1" applyFont="1" applyBorder="1" applyAlignment="1">
      <alignment horizontal="center" vertical="center" shrinkToFit="1"/>
    </xf>
    <xf numFmtId="185" fontId="41" fillId="0" borderId="0" xfId="0" applyNumberFormat="1" applyFont="1" applyBorder="1" applyAlignment="1">
      <alignment horizontal="center" vertical="center" shrinkToFit="1"/>
    </xf>
    <xf numFmtId="185" fontId="41" fillId="0" borderId="198" xfId="0" applyNumberFormat="1" applyFont="1" applyBorder="1" applyAlignment="1">
      <alignment horizontal="center" vertical="center" shrinkToFit="1"/>
    </xf>
    <xf numFmtId="0" fontId="38" fillId="0" borderId="16" xfId="0" applyFont="1" applyFill="1" applyBorder="1" applyAlignment="1" applyProtection="1">
      <alignment horizontal="center" vertical="center" shrinkToFit="1"/>
      <protection locked="0"/>
    </xf>
    <xf numFmtId="0" fontId="53" fillId="0" borderId="273" xfId="0" applyFont="1" applyFill="1" applyBorder="1" applyAlignment="1">
      <alignment horizontal="center" vertical="center" shrinkToFit="1"/>
    </xf>
    <xf numFmtId="0" fontId="53" fillId="0" borderId="34" xfId="0" applyFont="1" applyFill="1" applyBorder="1" applyAlignment="1">
      <alignment horizontal="center" vertical="center" shrinkToFit="1"/>
    </xf>
    <xf numFmtId="0" fontId="53" fillId="0" borderId="269" xfId="0" applyFont="1" applyFill="1" applyBorder="1" applyAlignment="1">
      <alignment horizontal="center" vertical="center" shrinkToFit="1"/>
    </xf>
    <xf numFmtId="0" fontId="53" fillId="0" borderId="88" xfId="0" applyFont="1" applyFill="1" applyBorder="1" applyAlignment="1">
      <alignment horizontal="center" vertical="center" shrinkToFit="1"/>
    </xf>
    <xf numFmtId="0" fontId="53" fillId="0" borderId="272" xfId="0" applyFont="1" applyFill="1" applyBorder="1" applyAlignment="1">
      <alignment horizontal="center" vertical="center" shrinkToFit="1"/>
    </xf>
    <xf numFmtId="0" fontId="53" fillId="0" borderId="203" xfId="0" applyFont="1" applyFill="1" applyBorder="1" applyAlignment="1">
      <alignment horizontal="center" vertical="center" shrinkToFit="1"/>
    </xf>
    <xf numFmtId="0" fontId="53" fillId="0" borderId="65" xfId="0" applyFont="1" applyFill="1" applyBorder="1" applyAlignment="1">
      <alignment horizontal="center" vertical="center" shrinkToFit="1"/>
    </xf>
    <xf numFmtId="0" fontId="53" fillId="0" borderId="204" xfId="0" applyFont="1" applyFill="1" applyBorder="1" applyAlignment="1">
      <alignment horizontal="center" vertical="center" shrinkToFit="1"/>
    </xf>
    <xf numFmtId="0" fontId="53" fillId="0" borderId="273" xfId="0" applyFont="1" applyFill="1" applyBorder="1" applyAlignment="1">
      <alignment horizontal="center" vertical="center" textRotation="255" shrinkToFit="1"/>
    </xf>
    <xf numFmtId="0" fontId="53" fillId="0" borderId="34" xfId="0" applyFont="1" applyFill="1" applyBorder="1" applyAlignment="1">
      <alignment horizontal="center" vertical="center" textRotation="255" shrinkToFit="1"/>
    </xf>
    <xf numFmtId="0" fontId="134" fillId="0" borderId="269" xfId="0" applyFont="1" applyFill="1" applyBorder="1" applyAlignment="1">
      <alignment horizontal="center" vertical="center" shrinkToFit="1"/>
    </xf>
    <xf numFmtId="0" fontId="134" fillId="0" borderId="88" xfId="0" applyFont="1" applyFill="1" applyBorder="1" applyAlignment="1">
      <alignment horizontal="center" vertical="center" shrinkToFit="1"/>
    </xf>
    <xf numFmtId="0" fontId="134" fillId="0" borderId="274" xfId="0" applyFont="1" applyFill="1" applyBorder="1" applyAlignment="1">
      <alignment horizontal="center" vertical="center" shrinkToFit="1"/>
    </xf>
    <xf numFmtId="0" fontId="134" fillId="0" borderId="203" xfId="0" applyFont="1" applyFill="1" applyBorder="1" applyAlignment="1">
      <alignment horizontal="center" vertical="center" shrinkToFit="1"/>
    </xf>
    <xf numFmtId="0" fontId="134" fillId="0" borderId="65" xfId="0" applyFont="1" applyFill="1" applyBorder="1" applyAlignment="1">
      <alignment horizontal="center" vertical="center" shrinkToFit="1"/>
    </xf>
    <xf numFmtId="0" fontId="134" fillId="0" borderId="67" xfId="0" applyFont="1" applyFill="1" applyBorder="1" applyAlignment="1">
      <alignment horizontal="center" vertical="center" shrinkToFit="1"/>
    </xf>
    <xf numFmtId="0" fontId="102" fillId="54" borderId="90" xfId="0" applyFont="1" applyFill="1" applyBorder="1" applyAlignment="1">
      <alignment horizontal="center" vertical="center" wrapText="1"/>
    </xf>
    <xf numFmtId="0" fontId="71" fillId="0" borderId="275" xfId="0" applyFont="1" applyFill="1" applyBorder="1" applyAlignment="1">
      <alignment horizontal="center" vertical="center" textRotation="255" shrinkToFit="1"/>
    </xf>
    <xf numFmtId="0" fontId="71" fillId="0" borderId="276" xfId="0" applyFont="1" applyFill="1" applyBorder="1" applyAlignment="1">
      <alignment horizontal="center" vertical="center" textRotation="255" shrinkToFit="1"/>
    </xf>
    <xf numFmtId="0" fontId="53" fillId="0" borderId="272" xfId="0" applyNumberFormat="1" applyFont="1" applyFill="1" applyBorder="1" applyAlignment="1">
      <alignment horizontal="center" vertical="center" shrinkToFit="1"/>
    </xf>
    <xf numFmtId="0" fontId="53" fillId="0" borderId="204" xfId="0" applyNumberFormat="1" applyFont="1" applyFill="1" applyBorder="1" applyAlignment="1">
      <alignment horizontal="center" vertical="center" shrinkToFit="1"/>
    </xf>
    <xf numFmtId="0" fontId="38" fillId="0" borderId="197" xfId="0" applyNumberFormat="1" applyFont="1" applyBorder="1" applyAlignment="1" applyProtection="1">
      <alignment horizontal="center" vertical="center"/>
      <protection locked="0"/>
    </xf>
    <xf numFmtId="0" fontId="38" fillId="0" borderId="0" xfId="0" applyNumberFormat="1" applyFont="1" applyBorder="1" applyAlignment="1" applyProtection="1">
      <alignment horizontal="center" vertical="center"/>
      <protection locked="0"/>
    </xf>
    <xf numFmtId="0" fontId="38" fillId="0" borderId="66" xfId="0" applyNumberFormat="1" applyFont="1" applyBorder="1" applyAlignment="1" applyProtection="1">
      <alignment horizontal="center" vertical="center"/>
      <protection locked="0"/>
    </xf>
    <xf numFmtId="0" fontId="273" fillId="9" borderId="0" xfId="0" applyFont="1" applyFill="1" applyBorder="1" applyAlignment="1">
      <alignment horizontal="center" vertical="center" shrinkToFit="1"/>
    </xf>
    <xf numFmtId="0" fontId="38" fillId="0" borderId="15" xfId="0" applyFont="1" applyFill="1" applyBorder="1" applyAlignment="1" applyProtection="1">
      <alignment horizontal="center" vertical="center" shrinkToFit="1"/>
      <protection/>
    </xf>
    <xf numFmtId="0" fontId="66" fillId="0" borderId="277" xfId="0" applyFont="1" applyFill="1" applyBorder="1" applyAlignment="1" applyProtection="1">
      <alignment horizontal="center" vertical="center"/>
      <protection locked="0"/>
    </xf>
    <xf numFmtId="0" fontId="66" fillId="0" borderId="278" xfId="0" applyFont="1" applyFill="1" applyBorder="1" applyAlignment="1" applyProtection="1">
      <alignment horizontal="center" vertical="center"/>
      <protection locked="0"/>
    </xf>
    <xf numFmtId="0" fontId="66" fillId="0" borderId="117" xfId="0" applyFont="1" applyFill="1" applyBorder="1" applyAlignment="1" applyProtection="1">
      <alignment horizontal="center" vertical="center"/>
      <protection locked="0"/>
    </xf>
    <xf numFmtId="0" fontId="256" fillId="9" borderId="0" xfId="0" applyFont="1" applyFill="1" applyBorder="1" applyAlignment="1">
      <alignment horizontal="center" vertical="center" shrinkToFit="1"/>
    </xf>
    <xf numFmtId="0" fontId="318" fillId="9" borderId="0" xfId="0" applyFont="1" applyFill="1" applyBorder="1" applyAlignment="1">
      <alignment horizontal="center" vertical="center" shrinkToFit="1"/>
    </xf>
    <xf numFmtId="0" fontId="132" fillId="0" borderId="279" xfId="0" applyFont="1" applyBorder="1" applyAlignment="1" applyProtection="1">
      <alignment horizontal="center" vertical="center"/>
      <protection locked="0"/>
    </xf>
    <xf numFmtId="0" fontId="132" fillId="0" borderId="184" xfId="0" applyFont="1" applyBorder="1" applyAlignment="1" applyProtection="1">
      <alignment horizontal="center" vertical="center"/>
      <protection locked="0"/>
    </xf>
    <xf numFmtId="0" fontId="53" fillId="0" borderId="280" xfId="0" applyFont="1" applyFill="1" applyBorder="1" applyAlignment="1">
      <alignment horizontal="center" vertical="center" shrinkToFit="1"/>
    </xf>
    <xf numFmtId="0" fontId="53" fillId="0" borderId="281" xfId="0" applyFont="1" applyFill="1" applyBorder="1" applyAlignment="1">
      <alignment horizontal="center" vertical="center" shrinkToFit="1"/>
    </xf>
    <xf numFmtId="0" fontId="53" fillId="0" borderId="282" xfId="0" applyFont="1" applyFill="1" applyBorder="1" applyAlignment="1">
      <alignment horizontal="center" vertical="center" shrinkToFit="1"/>
    </xf>
    <xf numFmtId="0" fontId="53" fillId="0" borderId="283" xfId="0" applyFont="1" applyFill="1" applyBorder="1" applyAlignment="1" applyProtection="1">
      <alignment horizontal="center" vertical="center" shrinkToFit="1"/>
      <protection/>
    </xf>
    <xf numFmtId="0" fontId="53" fillId="0" borderId="182" xfId="0" applyFont="1" applyFill="1" applyBorder="1" applyAlignment="1" applyProtection="1">
      <alignment horizontal="center" vertical="center" shrinkToFit="1"/>
      <protection/>
    </xf>
    <xf numFmtId="0" fontId="38" fillId="0" borderId="16" xfId="0" applyFont="1" applyFill="1" applyBorder="1" applyAlignment="1" applyProtection="1">
      <alignment horizontal="center" vertical="center" shrinkToFit="1"/>
      <protection/>
    </xf>
    <xf numFmtId="0" fontId="38" fillId="0" borderId="197" xfId="0" applyFont="1" applyFill="1" applyBorder="1" applyAlignment="1" applyProtection="1">
      <alignment horizontal="center" vertical="center" shrinkToFit="1"/>
      <protection/>
    </xf>
    <xf numFmtId="0" fontId="38" fillId="0" borderId="0" xfId="0" applyFont="1" applyFill="1" applyBorder="1" applyAlignment="1" applyProtection="1">
      <alignment horizontal="center" vertical="center" shrinkToFit="1"/>
      <protection/>
    </xf>
    <xf numFmtId="0" fontId="38" fillId="0" borderId="198" xfId="0" applyFont="1" applyFill="1" applyBorder="1" applyAlignment="1" applyProtection="1">
      <alignment horizontal="center" vertical="center" shrinkToFit="1"/>
      <protection/>
    </xf>
    <xf numFmtId="0" fontId="319" fillId="55" borderId="3" xfId="51" applyFont="1" applyFill="1" applyBorder="1" applyAlignment="1" applyProtection="1">
      <alignment horizontal="center" vertical="center" textRotation="255" shrinkToFit="1"/>
      <protection/>
    </xf>
    <xf numFmtId="0" fontId="67" fillId="0" borderId="65" xfId="0" applyFont="1" applyFill="1" applyBorder="1" applyAlignment="1" applyProtection="1">
      <alignment horizontal="left" vertical="center" shrinkToFit="1"/>
      <protection locked="0"/>
    </xf>
    <xf numFmtId="0" fontId="38" fillId="0" borderId="284" xfId="0" applyFont="1" applyFill="1" applyBorder="1" applyAlignment="1" applyProtection="1">
      <alignment horizontal="center" vertical="center" shrinkToFit="1"/>
      <protection/>
    </xf>
    <xf numFmtId="0" fontId="38" fillId="0" borderId="285" xfId="0" applyFont="1" applyFill="1" applyBorder="1" applyAlignment="1" applyProtection="1">
      <alignment horizontal="center" vertical="center" shrinkToFit="1"/>
      <protection/>
    </xf>
    <xf numFmtId="0" fontId="38" fillId="0" borderId="286" xfId="0" applyFont="1" applyFill="1" applyBorder="1" applyAlignment="1" applyProtection="1">
      <alignment horizontal="center" vertical="center" shrinkToFit="1"/>
      <protection/>
    </xf>
    <xf numFmtId="49" fontId="41" fillId="0" borderId="287" xfId="0" applyNumberFormat="1" applyFont="1" applyBorder="1" applyAlignment="1">
      <alignment horizontal="center" vertical="center" shrinkToFit="1"/>
    </xf>
    <xf numFmtId="49" fontId="41" fillId="0" borderId="45" xfId="0" applyNumberFormat="1" applyFont="1" applyBorder="1" applyAlignment="1">
      <alignment horizontal="center" vertical="center" shrinkToFit="1"/>
    </xf>
    <xf numFmtId="49" fontId="41" fillId="0" borderId="288" xfId="0" applyNumberFormat="1" applyFont="1" applyBorder="1" applyAlignment="1">
      <alignment horizontal="center" vertical="center" shrinkToFit="1"/>
    </xf>
    <xf numFmtId="0" fontId="38" fillId="0" borderId="93" xfId="0" applyFont="1" applyFill="1" applyBorder="1" applyAlignment="1" applyProtection="1">
      <alignment horizontal="center" vertical="center" shrinkToFit="1"/>
      <protection/>
    </xf>
    <xf numFmtId="0" fontId="38" fillId="0" borderId="287" xfId="0" applyFont="1" applyFill="1" applyBorder="1" applyAlignment="1" applyProtection="1">
      <alignment horizontal="center" vertical="center" shrinkToFit="1"/>
      <protection/>
    </xf>
    <xf numFmtId="0" fontId="38" fillId="0" borderId="45" xfId="0" applyFont="1" applyFill="1" applyBorder="1" applyAlignment="1" applyProtection="1">
      <alignment horizontal="center" vertical="center" shrinkToFit="1"/>
      <protection/>
    </xf>
    <xf numFmtId="0" fontId="38" fillId="0" borderId="288" xfId="0" applyFont="1" applyFill="1" applyBorder="1" applyAlignment="1" applyProtection="1">
      <alignment horizontal="center" vertical="center" shrinkToFit="1"/>
      <protection/>
    </xf>
    <xf numFmtId="185" fontId="41" fillId="0" borderId="287" xfId="0" applyNumberFormat="1" applyFont="1" applyBorder="1" applyAlignment="1">
      <alignment horizontal="center" vertical="center" shrinkToFit="1"/>
    </xf>
    <xf numFmtId="185" fontId="41" fillId="0" borderId="45" xfId="0" applyNumberFormat="1" applyFont="1" applyBorder="1" applyAlignment="1">
      <alignment horizontal="center" vertical="center" shrinkToFit="1"/>
    </xf>
    <xf numFmtId="185" fontId="41" fillId="0" borderId="288" xfId="0" applyNumberFormat="1" applyFont="1" applyBorder="1" applyAlignment="1">
      <alignment horizontal="center" vertical="center" shrinkToFit="1"/>
    </xf>
    <xf numFmtId="0" fontId="66" fillId="0" borderId="289" xfId="0" applyFont="1" applyFill="1" applyBorder="1" applyAlignment="1" applyProtection="1">
      <alignment horizontal="center" vertical="center"/>
      <protection locked="0"/>
    </xf>
    <xf numFmtId="0" fontId="66" fillId="0" borderId="290" xfId="0" applyFont="1" applyFill="1" applyBorder="1" applyAlignment="1" applyProtection="1">
      <alignment horizontal="center" vertical="center"/>
      <protection locked="0"/>
    </xf>
    <xf numFmtId="0" fontId="66" fillId="0" borderId="116" xfId="0" applyFont="1" applyFill="1" applyBorder="1" applyAlignment="1" applyProtection="1">
      <alignment horizontal="center" vertical="center"/>
      <protection locked="0"/>
    </xf>
    <xf numFmtId="0" fontId="66" fillId="0" borderId="291" xfId="0" applyFont="1" applyFill="1" applyBorder="1" applyAlignment="1" applyProtection="1">
      <alignment horizontal="center" vertical="center"/>
      <protection locked="0"/>
    </xf>
    <xf numFmtId="0" fontId="66" fillId="0" borderId="292" xfId="0" applyFont="1" applyFill="1" applyBorder="1" applyAlignment="1" applyProtection="1">
      <alignment horizontal="center" vertical="center"/>
      <protection locked="0"/>
    </xf>
    <xf numFmtId="0" fontId="66" fillId="0" borderId="293" xfId="0" applyFont="1" applyFill="1" applyBorder="1" applyAlignment="1" applyProtection="1">
      <alignment horizontal="center" vertical="center"/>
      <protection locked="0"/>
    </xf>
    <xf numFmtId="0" fontId="104" fillId="0" borderId="281" xfId="0" applyFont="1" applyBorder="1" applyAlignment="1">
      <alignment horizontal="center" vertical="center" shrinkToFit="1"/>
    </xf>
    <xf numFmtId="0" fontId="38" fillId="0" borderId="15" xfId="0" applyFont="1" applyBorder="1" applyAlignment="1">
      <alignment horizontal="center" vertical="center" shrinkToFit="1"/>
    </xf>
    <xf numFmtId="0" fontId="53" fillId="0" borderId="294" xfId="0" applyFont="1" applyBorder="1" applyAlignment="1">
      <alignment horizontal="center" vertical="center" textRotation="255" shrinkToFit="1"/>
    </xf>
    <xf numFmtId="0" fontId="53" fillId="0" borderId="295" xfId="0" applyFont="1" applyBorder="1" applyAlignment="1">
      <alignment horizontal="center" vertical="center" textRotation="255" shrinkToFit="1"/>
    </xf>
    <xf numFmtId="0" fontId="53" fillId="0" borderId="296" xfId="0" applyFont="1" applyBorder="1" applyAlignment="1">
      <alignment horizontal="center" vertical="center" textRotation="255" shrinkToFit="1"/>
    </xf>
    <xf numFmtId="0" fontId="65" fillId="0" borderId="88" xfId="0" applyFont="1" applyFill="1" applyBorder="1" applyAlignment="1">
      <alignment horizontal="center" vertical="center" textRotation="255"/>
    </xf>
    <xf numFmtId="0" fontId="65" fillId="0" borderId="0" xfId="0" applyFont="1" applyFill="1" applyBorder="1" applyAlignment="1">
      <alignment horizontal="center" vertical="center" textRotation="255"/>
    </xf>
    <xf numFmtId="0" fontId="65" fillId="0" borderId="45" xfId="0" applyFont="1" applyFill="1" applyBorder="1" applyAlignment="1">
      <alignment horizontal="center" vertical="center" textRotation="255"/>
    </xf>
    <xf numFmtId="0" fontId="53" fillId="0" borderId="297" xfId="0" applyFont="1" applyFill="1" applyBorder="1" applyAlignment="1">
      <alignment horizontal="center" vertical="center" shrinkToFit="1"/>
    </xf>
    <xf numFmtId="0" fontId="65" fillId="0" borderId="88" xfId="0" applyFont="1" applyFill="1" applyBorder="1" applyAlignment="1">
      <alignment horizontal="center" vertical="center" textRotation="255" shrinkToFit="1"/>
    </xf>
    <xf numFmtId="0" fontId="65" fillId="0" borderId="0" xfId="0" applyFont="1" applyFill="1" applyBorder="1" applyAlignment="1">
      <alignment horizontal="center" vertical="center" textRotation="255" shrinkToFit="1"/>
    </xf>
    <xf numFmtId="0" fontId="65" fillId="0" borderId="45" xfId="0" applyFont="1" applyFill="1" applyBorder="1" applyAlignment="1">
      <alignment horizontal="center" vertical="center" textRotation="255" shrinkToFit="1"/>
    </xf>
    <xf numFmtId="0" fontId="67" fillId="0" borderId="0" xfId="0" applyFont="1" applyAlignment="1">
      <alignment horizontal="center" vertical="center"/>
    </xf>
    <xf numFmtId="0" fontId="121" fillId="0" borderId="0" xfId="0" applyFont="1" applyBorder="1" applyAlignment="1">
      <alignment horizontal="center" vertical="center"/>
    </xf>
    <xf numFmtId="0" fontId="38" fillId="0" borderId="287" xfId="0" applyNumberFormat="1" applyFont="1" applyBorder="1" applyAlignment="1" applyProtection="1">
      <alignment horizontal="center" vertical="center"/>
      <protection locked="0"/>
    </xf>
    <xf numFmtId="0" fontId="38" fillId="0" borderId="45" xfId="0" applyNumberFormat="1" applyFont="1" applyBorder="1" applyAlignment="1" applyProtection="1">
      <alignment horizontal="center" vertical="center"/>
      <protection locked="0"/>
    </xf>
    <xf numFmtId="0" fontId="38" fillId="0" borderId="298" xfId="0" applyNumberFormat="1" applyFont="1" applyBorder="1" applyAlignment="1" applyProtection="1">
      <alignment horizontal="center" vertical="center"/>
      <protection locked="0"/>
    </xf>
    <xf numFmtId="0" fontId="53" fillId="0" borderId="207" xfId="0" applyNumberFormat="1" applyFont="1" applyFill="1" applyBorder="1" applyAlignment="1" applyProtection="1">
      <alignment horizontal="center" vertical="center" shrinkToFit="1"/>
      <protection/>
    </xf>
    <xf numFmtId="0" fontId="53" fillId="0" borderId="96" xfId="0" applyNumberFormat="1" applyFont="1" applyFill="1" applyBorder="1" applyAlignment="1" applyProtection="1">
      <alignment horizontal="center" vertical="center" shrinkToFit="1"/>
      <protection/>
    </xf>
    <xf numFmtId="0" fontId="53" fillId="0" borderId="96" xfId="0" applyFont="1" applyFill="1" applyBorder="1" applyAlignment="1" applyProtection="1">
      <alignment horizontal="center" vertical="center" shrinkToFit="1"/>
      <protection/>
    </xf>
    <xf numFmtId="0" fontId="53" fillId="0" borderId="111" xfId="0" applyFont="1" applyFill="1" applyBorder="1" applyAlignment="1">
      <alignment horizontal="center" vertical="center" shrinkToFit="1"/>
    </xf>
    <xf numFmtId="0" fontId="53" fillId="0" borderId="113" xfId="0" applyFont="1" applyFill="1" applyBorder="1" applyAlignment="1">
      <alignment horizontal="center" vertical="center" shrinkToFit="1"/>
    </xf>
    <xf numFmtId="0" fontId="38" fillId="0" borderId="37" xfId="0"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38" fillId="0" borderId="117" xfId="0" applyFont="1" applyFill="1" applyBorder="1" applyAlignment="1" applyProtection="1">
      <alignment horizontal="center" vertical="center"/>
      <protection/>
    </xf>
    <xf numFmtId="0" fontId="38" fillId="0" borderId="209" xfId="0" applyFont="1" applyFill="1" applyBorder="1" applyAlignment="1" applyProtection="1">
      <alignment horizontal="center" vertical="center"/>
      <protection/>
    </xf>
    <xf numFmtId="0" fontId="38" fillId="0" borderId="116" xfId="0" applyFont="1" applyFill="1" applyBorder="1" applyAlignment="1" applyProtection="1">
      <alignment horizontal="center" vertical="center"/>
      <protection/>
    </xf>
    <xf numFmtId="0" fontId="38" fillId="0" borderId="211" xfId="0" applyFont="1" applyFill="1" applyBorder="1" applyAlignment="1" applyProtection="1">
      <alignment horizontal="center" vertical="center"/>
      <protection/>
    </xf>
    <xf numFmtId="0" fontId="38" fillId="0" borderId="293" xfId="0" applyFont="1" applyFill="1" applyBorder="1" applyAlignment="1" applyProtection="1">
      <alignment horizontal="center" vertical="center"/>
      <protection/>
    </xf>
    <xf numFmtId="0" fontId="38" fillId="0" borderId="45" xfId="0" applyFont="1" applyFill="1" applyBorder="1" applyAlignment="1" applyProtection="1">
      <alignment horizontal="center" vertical="center"/>
      <protection/>
    </xf>
    <xf numFmtId="0" fontId="38" fillId="0" borderId="287" xfId="0" applyFont="1" applyFill="1" applyBorder="1" applyAlignment="1" applyProtection="1">
      <alignment horizontal="center" vertical="center"/>
      <protection/>
    </xf>
    <xf numFmtId="0" fontId="38" fillId="0" borderId="288" xfId="0" applyFont="1" applyFill="1" applyBorder="1" applyAlignment="1" applyProtection="1">
      <alignment horizontal="center" vertical="center"/>
      <protection/>
    </xf>
    <xf numFmtId="0" fontId="38" fillId="0" borderId="299" xfId="0" applyFont="1" applyFill="1" applyBorder="1" applyAlignment="1" applyProtection="1">
      <alignment horizontal="center" vertical="center"/>
      <protection/>
    </xf>
    <xf numFmtId="0" fontId="38" fillId="0" borderId="300" xfId="0" applyFont="1" applyFill="1" applyBorder="1" applyAlignment="1" applyProtection="1">
      <alignment horizontal="center" vertical="center"/>
      <protection/>
    </xf>
    <xf numFmtId="0" fontId="38" fillId="0" borderId="13" xfId="0" applyFont="1" applyFill="1" applyBorder="1" applyAlignment="1" applyProtection="1">
      <alignment horizontal="center" vertical="center"/>
      <protection/>
    </xf>
    <xf numFmtId="0" fontId="38" fillId="0" borderId="301" xfId="0" applyFont="1" applyFill="1" applyBorder="1" applyAlignment="1" applyProtection="1">
      <alignment horizontal="center" vertical="center"/>
      <protection/>
    </xf>
    <xf numFmtId="0" fontId="53" fillId="0" borderId="302" xfId="0" applyFont="1" applyFill="1" applyBorder="1" applyAlignment="1">
      <alignment horizontal="center" vertical="center" shrinkToFit="1"/>
    </xf>
    <xf numFmtId="0" fontId="53" fillId="0" borderId="303" xfId="0" applyFont="1" applyFill="1" applyBorder="1" applyAlignment="1">
      <alignment horizontal="center" vertical="center" shrinkToFit="1"/>
    </xf>
    <xf numFmtId="0" fontId="38" fillId="0" borderId="109" xfId="0" applyFont="1" applyFill="1" applyBorder="1" applyAlignment="1" applyProtection="1">
      <alignment horizontal="center" vertical="center"/>
      <protection/>
    </xf>
    <xf numFmtId="0" fontId="38" fillId="0" borderId="107" xfId="0" applyFont="1" applyFill="1" applyBorder="1" applyAlignment="1" applyProtection="1">
      <alignment horizontal="center" vertical="center"/>
      <protection/>
    </xf>
    <xf numFmtId="0" fontId="38" fillId="0" borderId="105" xfId="0" applyFont="1" applyFill="1" applyBorder="1" applyAlignment="1" applyProtection="1">
      <alignment horizontal="center" vertical="center"/>
      <protection/>
    </xf>
    <xf numFmtId="0" fontId="38" fillId="0" borderId="104" xfId="0" applyFont="1" applyFill="1" applyBorder="1" applyAlignment="1" applyProtection="1">
      <alignment horizontal="center" vertical="center"/>
      <protection/>
    </xf>
    <xf numFmtId="0" fontId="38" fillId="0" borderId="197" xfId="0" applyFont="1" applyFill="1" applyBorder="1" applyAlignment="1" applyProtection="1">
      <alignment horizontal="center" vertical="center"/>
      <protection/>
    </xf>
    <xf numFmtId="0" fontId="38" fillId="0" borderId="198" xfId="0" applyFont="1" applyFill="1" applyBorder="1" applyAlignment="1" applyProtection="1">
      <alignment horizontal="center" vertical="center"/>
      <protection/>
    </xf>
    <xf numFmtId="0" fontId="53" fillId="0" borderId="304" xfId="0" applyFont="1" applyFill="1" applyBorder="1" applyAlignment="1">
      <alignment horizontal="center" vertical="center" shrinkToFit="1"/>
    </xf>
    <xf numFmtId="0" fontId="38" fillId="0" borderId="305" xfId="0" applyFont="1" applyFill="1" applyBorder="1" applyAlignment="1" applyProtection="1">
      <alignment horizontal="center" vertical="center"/>
      <protection/>
    </xf>
    <xf numFmtId="0" fontId="315" fillId="55" borderId="0" xfId="51" applyFont="1" applyFill="1" applyAlignment="1" applyProtection="1">
      <alignment vertical="center" textRotation="255" shrinkToFit="1"/>
      <protection/>
    </xf>
    <xf numFmtId="0" fontId="133" fillId="0" borderId="208" xfId="0" applyFont="1" applyFill="1" applyBorder="1" applyAlignment="1" applyProtection="1">
      <alignment horizontal="center" vertical="center" shrinkToFit="1"/>
      <protection locked="0"/>
    </xf>
    <xf numFmtId="0" fontId="133" fillId="0" borderId="108" xfId="0" applyFont="1" applyFill="1" applyBorder="1" applyAlignment="1" applyProtection="1">
      <alignment horizontal="center" vertical="center" shrinkToFit="1"/>
      <protection locked="0"/>
    </xf>
    <xf numFmtId="0" fontId="58" fillId="0" borderId="108" xfId="0" applyNumberFormat="1" applyFont="1" applyFill="1" applyBorder="1" applyAlignment="1" applyProtection="1">
      <alignment horizontal="center" vertical="center" shrinkToFit="1"/>
      <protection locked="0"/>
    </xf>
    <xf numFmtId="0" fontId="104" fillId="0" borderId="0" xfId="0" applyNumberFormat="1" applyFont="1" applyBorder="1" applyAlignment="1">
      <alignment horizontal="center" vertical="center"/>
    </xf>
    <xf numFmtId="0" fontId="53" fillId="0" borderId="212" xfId="0" applyFont="1" applyFill="1" applyBorder="1" applyAlignment="1" applyProtection="1">
      <alignment horizontal="center" vertical="center" shrinkToFit="1"/>
      <protection/>
    </xf>
    <xf numFmtId="0" fontId="53" fillId="0" borderId="213" xfId="0" applyFont="1" applyFill="1" applyBorder="1" applyAlignment="1" applyProtection="1">
      <alignment horizontal="center" vertical="center" shrinkToFit="1"/>
      <protection/>
    </xf>
    <xf numFmtId="0" fontId="53" fillId="0" borderId="306" xfId="0" applyFont="1" applyFill="1" applyBorder="1" applyAlignment="1" applyProtection="1">
      <alignment horizontal="center" vertical="center" shrinkToFit="1"/>
      <protection/>
    </xf>
    <xf numFmtId="0" fontId="58" fillId="0" borderId="109" xfId="0" applyFont="1" applyBorder="1" applyAlignment="1">
      <alignment horizontal="center" vertical="center" shrinkToFit="1"/>
    </xf>
    <xf numFmtId="0" fontId="58" fillId="0" borderId="209" xfId="0" applyFont="1" applyBorder="1" applyAlignment="1">
      <alignment horizontal="center" vertical="center" shrinkToFit="1"/>
    </xf>
    <xf numFmtId="0" fontId="58" fillId="0" borderId="220" xfId="0" applyFont="1" applyBorder="1" applyAlignment="1">
      <alignment horizontal="center" vertical="center" shrinkToFit="1"/>
    </xf>
    <xf numFmtId="0" fontId="120" fillId="0" borderId="0" xfId="0" applyFont="1" applyBorder="1" applyAlignment="1">
      <alignment horizontal="center" vertical="center" shrinkToFit="1"/>
    </xf>
    <xf numFmtId="0" fontId="131" fillId="0" borderId="65" xfId="0" applyFont="1" applyBorder="1" applyAlignment="1">
      <alignment horizontal="right" vertical="center"/>
    </xf>
    <xf numFmtId="0" fontId="131" fillId="0" borderId="65" xfId="0" applyFont="1" applyBorder="1" applyAlignment="1">
      <alignment horizontal="left" vertical="center"/>
    </xf>
    <xf numFmtId="0" fontId="41" fillId="0" borderId="307" xfId="51" applyFont="1" applyFill="1" applyBorder="1" applyAlignment="1" applyProtection="1">
      <alignment horizontal="right" vertical="center" shrinkToFit="1"/>
      <protection locked="0"/>
    </xf>
    <xf numFmtId="0" fontId="41" fillId="0" borderId="89" xfId="51" applyFont="1" applyFill="1" applyBorder="1" applyAlignment="1" applyProtection="1">
      <alignment horizontal="right" vertical="center" shrinkToFit="1"/>
      <protection locked="0"/>
    </xf>
    <xf numFmtId="0" fontId="41" fillId="0" borderId="89" xfId="51" applyFont="1" applyFill="1" applyBorder="1" applyAlignment="1" applyProtection="1">
      <alignment horizontal="left" vertical="center" shrinkToFit="1"/>
      <protection locked="0"/>
    </xf>
    <xf numFmtId="0" fontId="41" fillId="0" borderId="286" xfId="51" applyFont="1" applyFill="1" applyBorder="1" applyAlignment="1" applyProtection="1">
      <alignment horizontal="left" vertical="center" shrinkToFit="1"/>
      <protection locked="0"/>
    </xf>
    <xf numFmtId="0" fontId="66" fillId="0" borderId="308" xfId="0" applyFont="1" applyFill="1" applyBorder="1" applyAlignment="1" applyProtection="1">
      <alignment horizontal="center" vertical="center"/>
      <protection locked="0"/>
    </xf>
    <xf numFmtId="0" fontId="66" fillId="0" borderId="309" xfId="0" applyFont="1" applyFill="1" applyBorder="1" applyAlignment="1" applyProtection="1">
      <alignment horizontal="center" vertical="center"/>
      <protection locked="0"/>
    </xf>
    <xf numFmtId="0" fontId="66" fillId="0" borderId="310" xfId="0" applyFont="1" applyFill="1" applyBorder="1" applyAlignment="1" applyProtection="1">
      <alignment horizontal="center" vertical="center"/>
      <protection locked="0"/>
    </xf>
    <xf numFmtId="176" fontId="66" fillId="0" borderId="311" xfId="0" applyNumberFormat="1" applyFont="1" applyBorder="1" applyAlignment="1" applyProtection="1">
      <alignment horizontal="center" vertical="center"/>
      <protection locked="0"/>
    </xf>
    <xf numFmtId="176" fontId="66" fillId="0" borderId="290" xfId="0" applyNumberFormat="1" applyFont="1" applyBorder="1" applyAlignment="1" applyProtection="1">
      <alignment horizontal="center" vertical="center"/>
      <protection locked="0"/>
    </xf>
    <xf numFmtId="176" fontId="66" fillId="0" borderId="312" xfId="0" applyNumberFormat="1" applyFont="1" applyBorder="1" applyAlignment="1" applyProtection="1">
      <alignment horizontal="center" vertical="center"/>
      <protection locked="0"/>
    </xf>
    <xf numFmtId="176" fontId="66" fillId="0" borderId="313" xfId="0" applyNumberFormat="1" applyFont="1" applyBorder="1" applyAlignment="1" applyProtection="1">
      <alignment horizontal="center" vertical="center"/>
      <protection locked="0"/>
    </xf>
    <xf numFmtId="176" fontId="66" fillId="0" borderId="292" xfId="0" applyNumberFormat="1" applyFont="1" applyBorder="1" applyAlignment="1" applyProtection="1">
      <alignment horizontal="center" vertical="center"/>
      <protection locked="0"/>
    </xf>
    <xf numFmtId="176" fontId="66" fillId="0" borderId="314" xfId="0" applyNumberFormat="1" applyFont="1" applyBorder="1" applyAlignment="1" applyProtection="1">
      <alignment horizontal="center" vertical="center"/>
      <protection locked="0"/>
    </xf>
    <xf numFmtId="176" fontId="66" fillId="0" borderId="298" xfId="0" applyNumberFormat="1" applyFont="1" applyBorder="1" applyAlignment="1" applyProtection="1">
      <alignment horizontal="center" vertical="center"/>
      <protection locked="0"/>
    </xf>
    <xf numFmtId="176" fontId="66" fillId="0" borderId="315" xfId="0" applyNumberFormat="1" applyFont="1" applyBorder="1" applyAlignment="1" applyProtection="1">
      <alignment horizontal="center" vertical="center"/>
      <protection locked="0"/>
    </xf>
    <xf numFmtId="0" fontId="53" fillId="0" borderId="115" xfId="0" applyFont="1" applyFill="1" applyBorder="1" applyAlignment="1">
      <alignment horizontal="center" vertical="center" shrinkToFit="1"/>
    </xf>
    <xf numFmtId="0" fontId="53" fillId="0" borderId="316" xfId="0" applyFont="1" applyFill="1" applyBorder="1" applyAlignment="1">
      <alignment horizontal="center" vertical="center" shrinkToFit="1"/>
    </xf>
    <xf numFmtId="0" fontId="53" fillId="0" borderId="317" xfId="0" applyFont="1" applyFill="1" applyBorder="1" applyAlignment="1">
      <alignment horizontal="center" vertical="center" shrinkToFit="1"/>
    </xf>
    <xf numFmtId="0" fontId="41" fillId="0" borderId="38" xfId="0" applyFont="1" applyFill="1" applyBorder="1" applyAlignment="1" applyProtection="1">
      <alignment horizontal="center" vertical="center"/>
      <protection/>
    </xf>
    <xf numFmtId="0" fontId="0" fillId="0" borderId="49" xfId="0" applyBorder="1" applyAlignment="1">
      <alignment/>
    </xf>
    <xf numFmtId="0" fontId="0" fillId="0" borderId="267" xfId="0" applyBorder="1" applyAlignment="1">
      <alignment/>
    </xf>
    <xf numFmtId="0" fontId="41" fillId="0" borderId="98" xfId="0" applyFont="1" applyBorder="1" applyAlignment="1" applyProtection="1">
      <alignment horizontal="center" vertical="center"/>
      <protection locked="0"/>
    </xf>
    <xf numFmtId="0" fontId="41" fillId="0" borderId="49" xfId="0" applyFont="1" applyBorder="1" applyAlignment="1" applyProtection="1">
      <alignment horizontal="center" vertical="center"/>
      <protection locked="0"/>
    </xf>
    <xf numFmtId="0" fontId="41" fillId="0" borderId="267" xfId="0" applyFont="1" applyBorder="1" applyAlignment="1" applyProtection="1">
      <alignment horizontal="center" vertical="center"/>
      <protection locked="0"/>
    </xf>
    <xf numFmtId="0" fontId="123" fillId="0" borderId="318" xfId="51" applyFont="1" applyFill="1" applyBorder="1" applyAlignment="1" applyProtection="1">
      <alignment horizontal="right" vertical="center" shrinkToFit="1"/>
      <protection/>
    </xf>
    <xf numFmtId="0" fontId="124" fillId="0" borderId="89" xfId="0" applyFont="1" applyBorder="1" applyAlignment="1">
      <alignment horizontal="right" shrinkToFit="1"/>
    </xf>
    <xf numFmtId="0" fontId="123" fillId="0" borderId="89" xfId="51" applyFont="1" applyFill="1" applyBorder="1" applyAlignment="1" applyProtection="1">
      <alignment horizontal="left" vertical="center" shrinkToFit="1"/>
      <protection/>
    </xf>
    <xf numFmtId="0" fontId="123" fillId="0" borderId="286" xfId="51" applyFont="1" applyFill="1" applyBorder="1" applyAlignment="1" applyProtection="1">
      <alignment horizontal="left" vertical="center" shrinkToFit="1"/>
      <protection/>
    </xf>
    <xf numFmtId="0" fontId="47" fillId="0" borderId="319" xfId="0" applyFont="1" applyFill="1" applyBorder="1" applyAlignment="1" applyProtection="1">
      <alignment horizontal="center" vertical="center"/>
      <protection/>
    </xf>
    <xf numFmtId="0" fontId="0" fillId="0" borderId="320" xfId="0" applyBorder="1" applyAlignment="1">
      <alignment/>
    </xf>
    <xf numFmtId="0" fontId="0" fillId="0" borderId="321" xfId="0" applyBorder="1" applyAlignment="1">
      <alignment/>
    </xf>
    <xf numFmtId="0" fontId="38" fillId="0" borderId="38" xfId="0" applyFont="1" applyFill="1" applyBorder="1" applyAlignment="1" applyProtection="1">
      <alignment horizontal="center" vertical="center"/>
      <protection/>
    </xf>
    <xf numFmtId="0" fontId="122" fillId="0" borderId="49" xfId="0" applyFont="1" applyBorder="1" applyAlignment="1">
      <alignment/>
    </xf>
    <xf numFmtId="0" fontId="122" fillId="0" borderId="267" xfId="0" applyFont="1" applyBorder="1" applyAlignment="1">
      <alignment/>
    </xf>
    <xf numFmtId="0" fontId="58" fillId="0" borderId="322" xfId="0" applyFont="1" applyFill="1" applyBorder="1" applyAlignment="1" applyProtection="1">
      <alignment horizontal="center" vertical="center" shrinkToFit="1"/>
      <protection/>
    </xf>
    <xf numFmtId="0" fontId="58" fillId="0" borderId="213" xfId="0" applyFont="1" applyFill="1" applyBorder="1" applyAlignment="1" applyProtection="1">
      <alignment horizontal="center" vertical="center" shrinkToFit="1"/>
      <protection/>
    </xf>
    <xf numFmtId="0" fontId="58" fillId="0" borderId="271" xfId="0" applyFont="1" applyFill="1" applyBorder="1" applyAlignment="1" applyProtection="1">
      <alignment horizontal="center" vertical="center" shrinkToFit="1"/>
      <protection/>
    </xf>
    <xf numFmtId="0" fontId="58" fillId="0" borderId="293" xfId="0" applyFont="1" applyFill="1" applyBorder="1" applyAlignment="1" applyProtection="1">
      <alignment horizontal="center" vertical="center" shrinkToFit="1"/>
      <protection/>
    </xf>
    <xf numFmtId="0" fontId="58" fillId="0" borderId="45" xfId="0" applyFont="1" applyFill="1" applyBorder="1" applyAlignment="1" applyProtection="1">
      <alignment horizontal="center" vertical="center" shrinkToFit="1"/>
      <protection/>
    </xf>
    <xf numFmtId="0" fontId="58" fillId="0" borderId="305" xfId="0" applyFont="1" applyFill="1" applyBorder="1" applyAlignment="1" applyProtection="1">
      <alignment horizontal="center" vertical="center" shrinkToFit="1"/>
      <protection/>
    </xf>
    <xf numFmtId="176" fontId="66" fillId="0" borderId="110" xfId="0" applyNumberFormat="1" applyFont="1" applyBorder="1" applyAlignment="1" applyProtection="1">
      <alignment horizontal="center" vertical="center"/>
      <protection locked="0"/>
    </xf>
    <xf numFmtId="176" fontId="66" fillId="0" borderId="278" xfId="0" applyNumberFormat="1" applyFont="1" applyBorder="1" applyAlignment="1" applyProtection="1">
      <alignment horizontal="center" vertical="center"/>
      <protection locked="0"/>
    </xf>
    <xf numFmtId="176" fontId="66" fillId="0" borderId="208" xfId="0" applyNumberFormat="1" applyFont="1" applyBorder="1" applyAlignment="1" applyProtection="1">
      <alignment horizontal="center" vertical="center"/>
      <protection locked="0"/>
    </xf>
    <xf numFmtId="0" fontId="53" fillId="0" borderId="281" xfId="0" applyFont="1" applyBorder="1" applyAlignment="1">
      <alignment horizontal="center" vertical="center" shrinkToFit="1"/>
    </xf>
    <xf numFmtId="0" fontId="53" fillId="0" borderId="323" xfId="0" applyFont="1" applyBorder="1" applyAlignment="1">
      <alignment horizontal="center" vertical="center" shrinkToFit="1"/>
    </xf>
    <xf numFmtId="0" fontId="53" fillId="0" borderId="324" xfId="0" applyFont="1" applyFill="1" applyBorder="1" applyAlignment="1" applyProtection="1">
      <alignment horizontal="center" vertical="center" shrinkToFit="1"/>
      <protection/>
    </xf>
    <xf numFmtId="0" fontId="53" fillId="0" borderId="113" xfId="0" applyFont="1" applyFill="1" applyBorder="1" applyAlignment="1" applyProtection="1">
      <alignment horizontal="center" vertical="center" shrinkToFit="1"/>
      <protection/>
    </xf>
    <xf numFmtId="0" fontId="53" fillId="0" borderId="303" xfId="0" applyFont="1" applyFill="1" applyBorder="1" applyAlignment="1" applyProtection="1">
      <alignment horizontal="center" vertical="center" shrinkToFit="1"/>
      <protection/>
    </xf>
    <xf numFmtId="0" fontId="67" fillId="0" borderId="325" xfId="0" applyFont="1" applyFill="1" applyBorder="1" applyAlignment="1" applyProtection="1">
      <alignment horizontal="center" vertical="center" shrinkToFit="1"/>
      <protection locked="0"/>
    </xf>
    <xf numFmtId="0" fontId="67" fillId="0" borderId="213" xfId="0" applyFont="1" applyFill="1" applyBorder="1" applyAlignment="1" applyProtection="1">
      <alignment horizontal="center" vertical="center" shrinkToFit="1"/>
      <protection locked="0"/>
    </xf>
    <xf numFmtId="0" fontId="67" fillId="0" borderId="214" xfId="0" applyFont="1" applyFill="1" applyBorder="1" applyAlignment="1" applyProtection="1">
      <alignment horizontal="center" vertical="center" shrinkToFit="1"/>
      <protection locked="0"/>
    </xf>
    <xf numFmtId="0" fontId="67" fillId="0" borderId="57" xfId="0" applyFont="1" applyFill="1" applyBorder="1" applyAlignment="1" applyProtection="1">
      <alignment horizontal="center" vertical="center" shrinkToFit="1"/>
      <protection locked="0"/>
    </xf>
    <xf numFmtId="0" fontId="67" fillId="0" borderId="45" xfId="0" applyFont="1" applyFill="1" applyBorder="1" applyAlignment="1" applyProtection="1">
      <alignment horizontal="center" vertical="center" shrinkToFit="1"/>
      <protection locked="0"/>
    </xf>
    <xf numFmtId="0" fontId="67" fillId="0" borderId="288" xfId="0" applyFont="1" applyFill="1" applyBorder="1" applyAlignment="1" applyProtection="1">
      <alignment horizontal="center" vertical="center" shrinkToFit="1"/>
      <protection locked="0"/>
    </xf>
    <xf numFmtId="0" fontId="53" fillId="0" borderId="304" xfId="0" applyFont="1" applyFill="1" applyBorder="1" applyAlignment="1" applyProtection="1">
      <alignment horizontal="center" vertical="center" shrinkToFit="1"/>
      <protection/>
    </xf>
    <xf numFmtId="0" fontId="53" fillId="0" borderId="111" xfId="0" applyFont="1" applyFill="1" applyBorder="1" applyAlignment="1" applyProtection="1">
      <alignment horizontal="center" vertical="center" shrinkToFit="1"/>
      <protection/>
    </xf>
    <xf numFmtId="176" fontId="66" fillId="0" borderId="250" xfId="0" applyNumberFormat="1" applyFont="1" applyBorder="1" applyAlignment="1" applyProtection="1">
      <alignment horizontal="center" vertical="center"/>
      <protection locked="0"/>
    </xf>
    <xf numFmtId="176" fontId="66" fillId="0" borderId="326" xfId="0" applyNumberFormat="1" applyFont="1" applyBorder="1" applyAlignment="1" applyProtection="1">
      <alignment horizontal="center" vertical="center"/>
      <protection locked="0"/>
    </xf>
    <xf numFmtId="0" fontId="41" fillId="0" borderId="327" xfId="0" applyFont="1" applyBorder="1" applyAlignment="1" applyProtection="1">
      <alignment horizontal="center" vertical="center"/>
      <protection locked="0"/>
    </xf>
    <xf numFmtId="0" fontId="41" fillId="0" borderId="320" xfId="0" applyFont="1" applyBorder="1" applyAlignment="1" applyProtection="1">
      <alignment horizontal="center" vertical="center"/>
      <protection locked="0"/>
    </xf>
    <xf numFmtId="0" fontId="41" fillId="0" borderId="321" xfId="0" applyFont="1" applyBorder="1" applyAlignment="1" applyProtection="1">
      <alignment horizontal="center" vertical="center"/>
      <protection locked="0"/>
    </xf>
    <xf numFmtId="0" fontId="39" fillId="0" borderId="98" xfId="0" applyFont="1" applyBorder="1" applyAlignment="1" applyProtection="1">
      <alignment horizontal="center" vertical="center"/>
      <protection locked="0"/>
    </xf>
    <xf numFmtId="0" fontId="39" fillId="0" borderId="49" xfId="0" applyFont="1" applyBorder="1" applyAlignment="1" applyProtection="1">
      <alignment horizontal="center" vertical="center"/>
      <protection locked="0"/>
    </xf>
    <xf numFmtId="0" fontId="39" fillId="0" borderId="267" xfId="0" applyFont="1" applyBorder="1" applyAlignment="1" applyProtection="1">
      <alignment horizontal="center" vertical="center"/>
      <protection locked="0"/>
    </xf>
    <xf numFmtId="0" fontId="67" fillId="0" borderId="305" xfId="0" applyFont="1" applyFill="1" applyBorder="1" applyAlignment="1" applyProtection="1">
      <alignment horizontal="center" vertical="center" shrinkToFit="1"/>
      <protection locked="0"/>
    </xf>
    <xf numFmtId="0" fontId="53" fillId="0" borderId="328" xfId="0" applyFont="1" applyFill="1" applyBorder="1" applyAlignment="1">
      <alignment horizontal="center" vertical="center" shrinkToFit="1"/>
    </xf>
    <xf numFmtId="0" fontId="53" fillId="0" borderId="329" xfId="0" applyFont="1" applyFill="1" applyBorder="1" applyAlignment="1">
      <alignment horizontal="center" vertical="center" shrinkToFit="1"/>
    </xf>
    <xf numFmtId="0" fontId="67" fillId="0" borderId="271" xfId="0" applyFont="1" applyFill="1" applyBorder="1" applyAlignment="1" applyProtection="1">
      <alignment horizontal="center" vertical="center" shrinkToFit="1"/>
      <protection locked="0"/>
    </xf>
    <xf numFmtId="176" fontId="66" fillId="0" borderId="330" xfId="0" applyNumberFormat="1" applyFont="1" applyBorder="1" applyAlignment="1" applyProtection="1">
      <alignment horizontal="center" vertical="center"/>
      <protection locked="0"/>
    </xf>
    <xf numFmtId="176" fontId="66" fillId="0" borderId="309" xfId="0" applyNumberFormat="1" applyFont="1" applyBorder="1" applyAlignment="1" applyProtection="1">
      <alignment horizontal="center" vertical="center"/>
      <protection locked="0"/>
    </xf>
    <xf numFmtId="176" fontId="66" fillId="0" borderId="331" xfId="0" applyNumberFormat="1" applyFont="1" applyBorder="1" applyAlignment="1" applyProtection="1">
      <alignment horizontal="center" vertical="center"/>
      <protection locked="0"/>
    </xf>
    <xf numFmtId="176" fontId="66" fillId="0" borderId="220" xfId="0" applyNumberFormat="1" applyFont="1" applyBorder="1" applyAlignment="1" applyProtection="1">
      <alignment horizontal="center" vertical="center"/>
      <protection locked="0"/>
    </xf>
    <xf numFmtId="176" fontId="66" fillId="0" borderId="332" xfId="0" applyNumberFormat="1" applyFont="1" applyBorder="1" applyAlignment="1" applyProtection="1">
      <alignment horizontal="center" vertical="center"/>
      <protection locked="0"/>
    </xf>
    <xf numFmtId="0" fontId="53" fillId="0" borderId="333" xfId="0" applyFont="1" applyFill="1" applyBorder="1" applyAlignment="1">
      <alignment horizontal="center" vertical="center" shrinkToFit="1"/>
    </xf>
    <xf numFmtId="0" fontId="66" fillId="0" borderId="334" xfId="0" applyFont="1" applyFill="1" applyBorder="1" applyAlignment="1" applyProtection="1">
      <alignment horizontal="center" vertical="center"/>
      <protection locked="0"/>
    </xf>
    <xf numFmtId="0" fontId="66" fillId="0" borderId="335" xfId="0" applyFont="1" applyFill="1" applyBorder="1" applyAlignment="1" applyProtection="1">
      <alignment horizontal="center" vertical="center"/>
      <protection locked="0"/>
    </xf>
    <xf numFmtId="0" fontId="315" fillId="56" borderId="0" xfId="51" applyFont="1" applyFill="1" applyAlignment="1" applyProtection="1">
      <alignment horizontal="center" vertical="center" textRotation="255" shrinkToFit="1"/>
      <protection/>
    </xf>
    <xf numFmtId="0" fontId="67" fillId="0" borderId="335" xfId="0" applyFont="1" applyBorder="1" applyAlignment="1" applyProtection="1">
      <alignment horizontal="center" vertical="center" wrapText="1" shrinkToFit="1"/>
      <protection/>
    </xf>
    <xf numFmtId="0" fontId="67" fillId="0" borderId="13" xfId="0" applyFont="1" applyBorder="1" applyAlignment="1" applyProtection="1">
      <alignment horizontal="center" vertical="center" wrapText="1" shrinkToFit="1"/>
      <protection/>
    </xf>
    <xf numFmtId="0" fontId="67" fillId="0" borderId="196" xfId="0" applyFont="1" applyBorder="1" applyAlignment="1" applyProtection="1">
      <alignment horizontal="center" vertical="center" wrapText="1" shrinkToFit="1"/>
      <protection/>
    </xf>
    <xf numFmtId="0" fontId="67" fillId="0" borderId="37" xfId="0" applyFont="1" applyBorder="1" applyAlignment="1" applyProtection="1">
      <alignment horizontal="center" vertical="center" wrapText="1" shrinkToFit="1"/>
      <protection/>
    </xf>
    <xf numFmtId="0" fontId="67" fillId="0" borderId="0" xfId="0" applyFont="1" applyBorder="1" applyAlignment="1" applyProtection="1">
      <alignment horizontal="center" vertical="center" wrapText="1" shrinkToFit="1"/>
      <protection/>
    </xf>
    <xf numFmtId="0" fontId="67" fillId="0" borderId="198" xfId="0" applyFont="1" applyBorder="1" applyAlignment="1" applyProtection="1">
      <alignment horizontal="center" vertical="center" wrapText="1" shrinkToFit="1"/>
      <protection/>
    </xf>
    <xf numFmtId="0" fontId="67" fillId="0" borderId="33" xfId="0" applyFont="1" applyBorder="1" applyAlignment="1" applyProtection="1">
      <alignment horizontal="center" vertical="center" wrapText="1" shrinkToFit="1"/>
      <protection/>
    </xf>
    <xf numFmtId="0" fontId="67" fillId="0" borderId="65" xfId="0" applyFont="1" applyBorder="1" applyAlignment="1" applyProtection="1">
      <alignment horizontal="center" vertical="center" wrapText="1" shrinkToFit="1"/>
      <protection/>
    </xf>
    <xf numFmtId="0" fontId="67" fillId="0" borderId="204" xfId="0" applyFont="1" applyBorder="1" applyAlignment="1" applyProtection="1">
      <alignment horizontal="center" vertical="center" wrapText="1" shrinkToFit="1"/>
      <protection/>
    </xf>
    <xf numFmtId="0" fontId="113" fillId="0" borderId="0" xfId="0" applyNumberFormat="1" applyFont="1" applyAlignment="1" applyProtection="1">
      <alignment horizontal="right" vertical="top" shrinkToFit="1"/>
      <protection/>
    </xf>
    <xf numFmtId="0" fontId="113" fillId="0" borderId="0" xfId="0" applyNumberFormat="1" applyFont="1" applyAlignment="1" applyProtection="1">
      <alignment horizontal="left" vertical="top" shrinkToFit="1"/>
      <protection/>
    </xf>
    <xf numFmtId="0" fontId="39" fillId="0" borderId="31" xfId="0" applyFont="1" applyBorder="1" applyAlignment="1" applyProtection="1">
      <alignment horizontal="center" vertical="center" shrinkToFit="1"/>
      <protection/>
    </xf>
    <xf numFmtId="0" fontId="39" fillId="0" borderId="27" xfId="0" applyFont="1" applyBorder="1" applyAlignment="1" applyProtection="1">
      <alignment horizontal="center" vertical="center" shrinkToFit="1"/>
      <protection/>
    </xf>
    <xf numFmtId="0" fontId="39" fillId="0" borderId="94" xfId="0" applyFont="1" applyBorder="1" applyAlignment="1">
      <alignment horizontal="center" vertical="center" textRotation="255" shrinkToFit="1"/>
    </xf>
    <xf numFmtId="0" fontId="66" fillId="0" borderId="336" xfId="0" applyFont="1" applyBorder="1" applyAlignment="1" applyProtection="1">
      <alignment horizontal="center" vertical="center" shrinkToFit="1"/>
      <protection/>
    </xf>
    <xf numFmtId="0" fontId="66" fillId="0" borderId="337" xfId="0" applyFont="1" applyBorder="1" applyAlignment="1" applyProtection="1">
      <alignment horizontal="center" vertical="center" shrinkToFit="1"/>
      <protection/>
    </xf>
    <xf numFmtId="0" fontId="66" fillId="0" borderId="338" xfId="0" applyFont="1" applyBorder="1" applyAlignment="1" applyProtection="1">
      <alignment horizontal="center" vertical="center" shrinkToFit="1"/>
      <protection/>
    </xf>
    <xf numFmtId="0" fontId="39" fillId="0" borderId="26" xfId="0" applyFont="1" applyBorder="1" applyAlignment="1" applyProtection="1">
      <alignment horizontal="center" vertical="center" shrinkToFit="1"/>
      <protection/>
    </xf>
    <xf numFmtId="0" fontId="320" fillId="11" borderId="0" xfId="0" applyFont="1" applyFill="1" applyBorder="1" applyAlignment="1">
      <alignment horizontal="center" vertical="center" shrinkToFit="1"/>
    </xf>
    <xf numFmtId="0" fontId="112" fillId="0" borderId="0" xfId="0" applyNumberFormat="1" applyFont="1" applyAlignment="1">
      <alignment horizontal="center" vertical="center" shrinkToFit="1"/>
    </xf>
    <xf numFmtId="49" fontId="80" fillId="0" borderId="0" xfId="0" applyNumberFormat="1" applyFont="1" applyFill="1" applyBorder="1" applyAlignment="1" applyProtection="1">
      <alignment horizontal="center" shrinkToFit="1"/>
      <protection/>
    </xf>
    <xf numFmtId="49" fontId="43" fillId="0" borderId="0" xfId="0" applyNumberFormat="1" applyFont="1" applyFill="1" applyBorder="1" applyAlignment="1" applyProtection="1">
      <alignment horizontal="center" vertical="center" shrinkToFit="1"/>
      <protection/>
    </xf>
    <xf numFmtId="0" fontId="112" fillId="0" borderId="0" xfId="0" applyNumberFormat="1" applyFont="1" applyAlignment="1" applyProtection="1">
      <alignment horizontal="center" vertical="center" shrinkToFit="1"/>
      <protection/>
    </xf>
    <xf numFmtId="0" fontId="38" fillId="0" borderId="210" xfId="0" applyFont="1" applyBorder="1" applyAlignment="1" applyProtection="1">
      <alignment horizontal="center" vertical="center" shrinkToFit="1"/>
      <protection/>
    </xf>
    <xf numFmtId="0" fontId="38" fillId="0" borderId="339" xfId="0" applyFont="1" applyBorder="1" applyAlignment="1" applyProtection="1">
      <alignment horizontal="center" vertical="center" shrinkToFit="1"/>
      <protection/>
    </xf>
    <xf numFmtId="14" fontId="112" fillId="0" borderId="0" xfId="0" applyNumberFormat="1" applyFont="1" applyAlignment="1" applyProtection="1">
      <alignment horizontal="center" vertical="center" shrinkToFit="1"/>
      <protection/>
    </xf>
    <xf numFmtId="0" fontId="62" fillId="0" borderId="212" xfId="0" applyFont="1" applyBorder="1" applyAlignment="1" applyProtection="1">
      <alignment horizontal="center" vertical="center" shrinkToFit="1"/>
      <protection/>
    </xf>
    <xf numFmtId="0" fontId="62" fillId="0" borderId="213" xfId="0" applyFont="1" applyBorder="1" applyAlignment="1" applyProtection="1">
      <alignment horizontal="center" vertical="center" shrinkToFit="1"/>
      <protection/>
    </xf>
    <xf numFmtId="0" fontId="62" fillId="0" borderId="306" xfId="0" applyFont="1" applyBorder="1" applyAlignment="1" applyProtection="1">
      <alignment horizontal="center" vertical="center" shrinkToFit="1"/>
      <protection/>
    </xf>
    <xf numFmtId="176" fontId="110" fillId="0" borderId="15" xfId="0" applyNumberFormat="1" applyFont="1" applyBorder="1" applyAlignment="1" applyProtection="1">
      <alignment horizontal="center" vertical="center" shrinkToFit="1"/>
      <protection/>
    </xf>
    <xf numFmtId="176" fontId="110" fillId="0" borderId="18" xfId="0" applyNumberFormat="1" applyFont="1" applyBorder="1" applyAlignment="1" applyProtection="1">
      <alignment horizontal="center" vertical="center" shrinkToFit="1"/>
      <protection/>
    </xf>
    <xf numFmtId="176" fontId="110" fillId="0" borderId="186" xfId="0" applyNumberFormat="1" applyFont="1" applyBorder="1" applyAlignment="1" applyProtection="1">
      <alignment horizontal="center" vertical="center" shrinkToFit="1"/>
      <protection/>
    </xf>
    <xf numFmtId="176" fontId="110" fillId="0" borderId="340" xfId="0" applyNumberFormat="1" applyFont="1" applyBorder="1" applyAlignment="1" applyProtection="1">
      <alignment horizontal="center" vertical="center" shrinkToFit="1"/>
      <protection/>
    </xf>
    <xf numFmtId="0" fontId="315" fillId="56" borderId="0" xfId="51" applyFont="1" applyFill="1" applyAlignment="1" applyProtection="1">
      <alignment horizontal="center" vertical="center" textRotation="255"/>
      <protection/>
    </xf>
    <xf numFmtId="0" fontId="138" fillId="0" borderId="109" xfId="0" applyFont="1" applyBorder="1" applyAlignment="1" applyProtection="1">
      <alignment horizontal="center" vertical="center" shrinkToFit="1"/>
      <protection locked="0"/>
    </xf>
    <xf numFmtId="0" fontId="138" fillId="0" borderId="209" xfId="0" applyFont="1" applyBorder="1" applyAlignment="1" applyProtection="1">
      <alignment horizontal="center" vertical="center" shrinkToFit="1"/>
      <protection locked="0"/>
    </xf>
    <xf numFmtId="0" fontId="138" fillId="0" borderId="107" xfId="0" applyFont="1" applyBorder="1" applyAlignment="1" applyProtection="1">
      <alignment horizontal="center" vertical="center" shrinkToFit="1"/>
      <protection locked="0"/>
    </xf>
    <xf numFmtId="0" fontId="62" fillId="0" borderId="109" xfId="0" applyFont="1" applyBorder="1" applyAlignment="1" applyProtection="1">
      <alignment horizontal="center" vertical="center" shrinkToFit="1"/>
      <protection locked="0"/>
    </xf>
    <xf numFmtId="0" fontId="62" fillId="0" borderId="209" xfId="0" applyFont="1" applyBorder="1" applyAlignment="1" applyProtection="1">
      <alignment horizontal="center" vertical="center" shrinkToFit="1"/>
      <protection locked="0"/>
    </xf>
    <xf numFmtId="0" fontId="62" fillId="0" borderId="220" xfId="0" applyFont="1" applyBorder="1" applyAlignment="1" applyProtection="1">
      <alignment horizontal="center" vertical="center" shrinkToFit="1"/>
      <protection locked="0"/>
    </xf>
    <xf numFmtId="0" fontId="103" fillId="0" borderId="0" xfId="0" applyFont="1" applyAlignment="1" applyProtection="1">
      <alignment horizontal="center" vertical="center" shrinkToFit="1"/>
      <protection/>
    </xf>
    <xf numFmtId="0" fontId="38" fillId="0" borderId="0" xfId="0" applyFont="1" applyAlignment="1" applyProtection="1">
      <alignment horizontal="center" vertical="center" shrinkToFit="1"/>
      <protection/>
    </xf>
    <xf numFmtId="0" fontId="107" fillId="0" borderId="0" xfId="0" applyFont="1" applyAlignment="1" applyProtection="1">
      <alignment horizontal="center" vertical="center"/>
      <protection/>
    </xf>
    <xf numFmtId="0" fontId="38" fillId="0" borderId="283" xfId="0" applyFont="1" applyBorder="1" applyAlignment="1" applyProtection="1">
      <alignment horizontal="center" vertical="center" shrinkToFit="1"/>
      <protection/>
    </xf>
    <xf numFmtId="0" fontId="45" fillId="0" borderId="36" xfId="0" applyFont="1" applyBorder="1" applyAlignment="1" applyProtection="1">
      <alignment horizontal="center" vertical="center" wrapText="1"/>
      <protection/>
    </xf>
    <xf numFmtId="0" fontId="45" fillId="0" borderId="15" xfId="0" applyFont="1" applyBorder="1" applyAlignment="1" applyProtection="1">
      <alignment horizontal="center" vertical="center" wrapText="1"/>
      <protection/>
    </xf>
    <xf numFmtId="0" fontId="45" fillId="0" borderId="219" xfId="0" applyFont="1" applyBorder="1" applyAlignment="1" applyProtection="1">
      <alignment horizontal="center" vertical="center" wrapText="1"/>
      <protection/>
    </xf>
    <xf numFmtId="0" fontId="45" fillId="0" borderId="186" xfId="0" applyFont="1" applyBorder="1" applyAlignment="1" applyProtection="1">
      <alignment horizontal="center" vertical="center" wrapText="1"/>
      <protection/>
    </xf>
    <xf numFmtId="0" fontId="280" fillId="11" borderId="0" xfId="0" applyFont="1" applyFill="1" applyBorder="1" applyAlignment="1">
      <alignment horizontal="center" vertical="center" shrinkToFit="1"/>
    </xf>
    <xf numFmtId="0" fontId="76" fillId="0" borderId="0" xfId="0" applyNumberFormat="1" applyFont="1" applyBorder="1" applyAlignment="1">
      <alignment horizontal="right" vertical="center"/>
    </xf>
    <xf numFmtId="0" fontId="76" fillId="0" borderId="0" xfId="0" applyNumberFormat="1" applyFont="1" applyBorder="1" applyAlignment="1" applyProtection="1">
      <alignment horizontal="center" vertical="center"/>
      <protection locked="0"/>
    </xf>
    <xf numFmtId="0" fontId="76" fillId="0" borderId="0" xfId="0" applyNumberFormat="1" applyFont="1" applyBorder="1" applyAlignment="1">
      <alignment horizontal="left" vertical="center"/>
    </xf>
    <xf numFmtId="0" fontId="109" fillId="0" borderId="0" xfId="0" applyFont="1" applyBorder="1" applyAlignment="1" applyProtection="1">
      <alignment horizontal="center" vertical="center" wrapText="1"/>
      <protection/>
    </xf>
    <xf numFmtId="0" fontId="39" fillId="0" borderId="212" xfId="0" applyFont="1" applyBorder="1" applyAlignment="1" applyProtection="1">
      <alignment horizontal="center" vertical="center" shrinkToFit="1"/>
      <protection/>
    </xf>
    <xf numFmtId="0" fontId="39" fillId="0" borderId="213" xfId="0" applyFont="1" applyBorder="1" applyAlignment="1" applyProtection="1">
      <alignment horizontal="center" vertical="center" shrinkToFit="1"/>
      <protection/>
    </xf>
    <xf numFmtId="0" fontId="39" fillId="0" borderId="214" xfId="0" applyFont="1" applyBorder="1" applyAlignment="1" applyProtection="1">
      <alignment horizontal="center" vertical="center" shrinkToFit="1"/>
      <protection/>
    </xf>
    <xf numFmtId="0" fontId="39" fillId="0" borderId="109" xfId="0" applyFont="1" applyBorder="1" applyAlignment="1" applyProtection="1">
      <alignment horizontal="center" vertical="center" shrinkToFit="1"/>
      <protection/>
    </xf>
    <xf numFmtId="0" fontId="39" fillId="0" borderId="209" xfId="0" applyFont="1" applyBorder="1" applyAlignment="1" applyProtection="1">
      <alignment horizontal="center" vertical="center" shrinkToFit="1"/>
      <protection/>
    </xf>
    <xf numFmtId="0" fontId="39" fillId="0" borderId="107" xfId="0" applyFont="1" applyBorder="1" applyAlignment="1" applyProtection="1">
      <alignment horizontal="center" vertical="center" shrinkToFit="1"/>
      <protection/>
    </xf>
    <xf numFmtId="0" fontId="78" fillId="0" borderId="99" xfId="0" applyFont="1" applyBorder="1" applyAlignment="1" applyProtection="1">
      <alignment horizontal="center" vertical="center" shrinkToFit="1"/>
      <protection/>
    </xf>
    <xf numFmtId="0" fontId="39" fillId="0" borderId="99" xfId="0" applyFont="1" applyBorder="1" applyAlignment="1" applyProtection="1">
      <alignment horizontal="center" vertical="center" shrinkToFit="1"/>
      <protection/>
    </xf>
    <xf numFmtId="49" fontId="80" fillId="0" borderId="0" xfId="0" applyNumberFormat="1" applyFont="1" applyFill="1" applyBorder="1" applyAlignment="1" applyProtection="1">
      <alignment horizontal="right" shrinkToFit="1"/>
      <protection/>
    </xf>
    <xf numFmtId="0" fontId="95" fillId="0" borderId="56" xfId="0" applyNumberFormat="1" applyFont="1" applyFill="1" applyBorder="1" applyAlignment="1" applyProtection="1">
      <alignment horizontal="center" vertical="center"/>
      <protection/>
    </xf>
    <xf numFmtId="0" fontId="95" fillId="0" borderId="0" xfId="0" applyNumberFormat="1" applyFont="1" applyFill="1" applyBorder="1" applyAlignment="1" applyProtection="1">
      <alignment horizontal="center" vertical="center"/>
      <protection/>
    </xf>
    <xf numFmtId="0" fontId="95" fillId="0" borderId="57" xfId="0" applyNumberFormat="1" applyFont="1" applyFill="1" applyBorder="1" applyAlignment="1" applyProtection="1">
      <alignment horizontal="center" vertical="center"/>
      <protection/>
    </xf>
    <xf numFmtId="0" fontId="95" fillId="0" borderId="45" xfId="0" applyNumberFormat="1" applyFont="1" applyFill="1" applyBorder="1" applyAlignment="1" applyProtection="1">
      <alignment horizontal="center" vertical="center"/>
      <protection/>
    </xf>
    <xf numFmtId="0" fontId="22" fillId="0" borderId="65" xfId="0" applyNumberFormat="1" applyFont="1" applyFill="1" applyBorder="1" applyAlignment="1" applyProtection="1">
      <alignment horizontal="center" vertical="center"/>
      <protection/>
    </xf>
    <xf numFmtId="0" fontId="64" fillId="0" borderId="13" xfId="0" applyNumberFormat="1" applyFont="1" applyFill="1" applyBorder="1" applyAlignment="1" applyProtection="1">
      <alignment horizontal="center" vertical="center" shrinkToFit="1"/>
      <protection/>
    </xf>
    <xf numFmtId="0" fontId="36" fillId="0" borderId="0" xfId="0" applyNumberFormat="1" applyFont="1" applyFill="1" applyBorder="1" applyAlignment="1" applyProtection="1">
      <alignment horizontal="center" vertical="center" shrinkToFit="1"/>
      <protection/>
    </xf>
    <xf numFmtId="0" fontId="87" fillId="0" borderId="56" xfId="0" applyNumberFormat="1" applyFont="1" applyFill="1" applyBorder="1" applyAlignment="1" applyProtection="1">
      <alignment horizontal="center" vertical="center"/>
      <protection/>
    </xf>
    <xf numFmtId="0" fontId="87" fillId="0" borderId="0" xfId="0" applyNumberFormat="1" applyFont="1" applyFill="1" applyBorder="1" applyAlignment="1" applyProtection="1">
      <alignment horizontal="center" vertical="center"/>
      <protection/>
    </xf>
    <xf numFmtId="0" fontId="87" fillId="0" borderId="57" xfId="0" applyNumberFormat="1" applyFont="1" applyFill="1" applyBorder="1" applyAlignment="1" applyProtection="1">
      <alignment horizontal="center" vertical="center"/>
      <protection/>
    </xf>
    <xf numFmtId="0" fontId="87" fillId="0" borderId="45" xfId="0" applyNumberFormat="1" applyFont="1" applyFill="1" applyBorder="1" applyAlignment="1" applyProtection="1">
      <alignment horizontal="center" vertical="center"/>
      <protection/>
    </xf>
    <xf numFmtId="0" fontId="22" fillId="0" borderId="56"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22" fillId="0" borderId="341"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shrinkToFit="1"/>
      <protection/>
    </xf>
    <xf numFmtId="0" fontId="3" fillId="0" borderId="58" xfId="0" applyNumberFormat="1" applyFont="1" applyBorder="1" applyAlignment="1" applyProtection="1">
      <alignment horizontal="center"/>
      <protection/>
    </xf>
    <xf numFmtId="0" fontId="3" fillId="0" borderId="59" xfId="0" applyNumberFormat="1" applyFont="1" applyBorder="1" applyAlignment="1" applyProtection="1">
      <alignment horizontal="center"/>
      <protection/>
    </xf>
    <xf numFmtId="0" fontId="3" fillId="0" borderId="60" xfId="0" applyNumberFormat="1" applyFont="1" applyBorder="1" applyAlignment="1" applyProtection="1">
      <alignment horizontal="center"/>
      <protection/>
    </xf>
    <xf numFmtId="0" fontId="3" fillId="0" borderId="26" xfId="0" applyNumberFormat="1" applyFont="1" applyBorder="1" applyAlignment="1" applyProtection="1">
      <alignment horizontal="center"/>
      <protection/>
    </xf>
    <xf numFmtId="0" fontId="3" fillId="0" borderId="0" xfId="0" applyNumberFormat="1" applyFont="1" applyBorder="1" applyAlignment="1" applyProtection="1">
      <alignment horizontal="center"/>
      <protection/>
    </xf>
    <xf numFmtId="0" fontId="3" fillId="0" borderId="24" xfId="0" applyNumberFormat="1" applyFont="1" applyBorder="1" applyAlignment="1" applyProtection="1">
      <alignment horizontal="center"/>
      <protection/>
    </xf>
    <xf numFmtId="0" fontId="3" fillId="0" borderId="27" xfId="0" applyNumberFormat="1" applyFont="1" applyBorder="1" applyAlignment="1" applyProtection="1">
      <alignment horizontal="center"/>
      <protection/>
    </xf>
    <xf numFmtId="0" fontId="3" fillId="0" borderId="28" xfId="0" applyNumberFormat="1" applyFont="1" applyBorder="1" applyAlignment="1" applyProtection="1">
      <alignment horizontal="center"/>
      <protection/>
    </xf>
    <xf numFmtId="0" fontId="3" fillId="0" borderId="29" xfId="0" applyNumberFormat="1" applyFont="1" applyBorder="1" applyAlignment="1" applyProtection="1">
      <alignment horizontal="center"/>
      <protection/>
    </xf>
    <xf numFmtId="0" fontId="91" fillId="0" borderId="26" xfId="0" applyNumberFormat="1" applyFont="1" applyFill="1" applyBorder="1" applyAlignment="1" applyProtection="1">
      <alignment horizontal="center"/>
      <protection/>
    </xf>
    <xf numFmtId="0" fontId="91" fillId="0" borderId="0" xfId="0" applyNumberFormat="1" applyFont="1" applyFill="1" applyBorder="1" applyAlignment="1" applyProtection="1">
      <alignment horizontal="center"/>
      <protection/>
    </xf>
    <xf numFmtId="0" fontId="91" fillId="0" borderId="24" xfId="0" applyNumberFormat="1" applyFont="1" applyFill="1" applyBorder="1" applyAlignment="1" applyProtection="1">
      <alignment horizontal="center"/>
      <protection/>
    </xf>
    <xf numFmtId="0" fontId="22" fillId="0" borderId="26" xfId="0" applyNumberFormat="1" applyFont="1" applyFill="1" applyBorder="1" applyAlignment="1" applyProtection="1">
      <alignment horizontal="center" vertical="top"/>
      <protection/>
    </xf>
    <xf numFmtId="0" fontId="22" fillId="0" borderId="0" xfId="0" applyNumberFormat="1" applyFont="1" applyFill="1" applyBorder="1" applyAlignment="1" applyProtection="1">
      <alignment horizontal="center" vertical="top"/>
      <protection/>
    </xf>
    <xf numFmtId="0" fontId="22" fillId="0" borderId="24" xfId="0" applyNumberFormat="1" applyFont="1" applyFill="1" applyBorder="1" applyAlignment="1" applyProtection="1">
      <alignment horizontal="center" vertical="top"/>
      <protection/>
    </xf>
    <xf numFmtId="0" fontId="89" fillId="0" borderId="57" xfId="0" applyNumberFormat="1" applyFont="1" applyFill="1" applyBorder="1" applyAlignment="1" applyProtection="1">
      <alignment horizontal="center" vertical="center"/>
      <protection locked="0"/>
    </xf>
    <xf numFmtId="0" fontId="89" fillId="0" borderId="45" xfId="0" applyNumberFormat="1" applyFont="1" applyFill="1" applyBorder="1" applyAlignment="1" applyProtection="1">
      <alignment horizontal="center" vertical="center"/>
      <protection locked="0"/>
    </xf>
    <xf numFmtId="0" fontId="89" fillId="0" borderId="305" xfId="0" applyNumberFormat="1" applyFont="1" applyFill="1" applyBorder="1" applyAlignment="1" applyProtection="1">
      <alignment horizontal="center" vertical="center"/>
      <protection locked="0"/>
    </xf>
    <xf numFmtId="0" fontId="36" fillId="0" borderId="26" xfId="0" applyNumberFormat="1" applyFont="1" applyFill="1" applyBorder="1" applyAlignment="1" applyProtection="1">
      <alignment horizontal="center" vertical="center" shrinkToFit="1"/>
      <protection/>
    </xf>
    <xf numFmtId="0" fontId="36" fillId="0" borderId="24" xfId="0" applyNumberFormat="1" applyFont="1" applyFill="1" applyBorder="1" applyAlignment="1" applyProtection="1">
      <alignment horizontal="center" vertical="center" shrinkToFit="1"/>
      <protection/>
    </xf>
    <xf numFmtId="0" fontId="36" fillId="0" borderId="27" xfId="0" applyNumberFormat="1" applyFont="1" applyFill="1" applyBorder="1" applyAlignment="1" applyProtection="1">
      <alignment horizontal="center" vertical="center" shrinkToFit="1"/>
      <protection/>
    </xf>
    <xf numFmtId="0" fontId="36" fillId="0" borderId="28" xfId="0" applyNumberFormat="1" applyFont="1" applyFill="1" applyBorder="1" applyAlignment="1" applyProtection="1">
      <alignment horizontal="center" vertical="center" shrinkToFit="1"/>
      <protection/>
    </xf>
    <xf numFmtId="0" fontId="36" fillId="0" borderId="29" xfId="0" applyNumberFormat="1" applyFont="1" applyFill="1" applyBorder="1" applyAlignment="1" applyProtection="1">
      <alignment horizontal="center" vertical="center" shrinkToFit="1"/>
      <protection/>
    </xf>
    <xf numFmtId="0" fontId="16" fillId="0" borderId="26" xfId="0" applyNumberFormat="1" applyFont="1" applyFill="1" applyBorder="1" applyAlignment="1" applyProtection="1">
      <alignment horizontal="center" vertical="center" shrinkToFit="1"/>
      <protection/>
    </xf>
    <xf numFmtId="0" fontId="16" fillId="0" borderId="0" xfId="0" applyNumberFormat="1" applyFont="1" applyFill="1" applyBorder="1" applyAlignment="1" applyProtection="1">
      <alignment horizontal="center" vertical="center" shrinkToFit="1"/>
      <protection/>
    </xf>
    <xf numFmtId="0" fontId="16" fillId="0" borderId="27" xfId="0" applyNumberFormat="1" applyFont="1" applyFill="1" applyBorder="1" applyAlignment="1" applyProtection="1">
      <alignment horizontal="center" vertical="center" shrinkToFit="1"/>
      <protection/>
    </xf>
    <xf numFmtId="0" fontId="16" fillId="0" borderId="28" xfId="0" applyNumberFormat="1" applyFont="1" applyFill="1" applyBorder="1" applyAlignment="1" applyProtection="1">
      <alignment horizontal="center" vertical="center" shrinkToFit="1"/>
      <protection/>
    </xf>
    <xf numFmtId="0" fontId="36" fillId="0" borderId="58" xfId="0" applyNumberFormat="1" applyFont="1" applyFill="1" applyBorder="1" applyAlignment="1" applyProtection="1">
      <alignment horizontal="center" vertical="center" shrinkToFit="1"/>
      <protection/>
    </xf>
    <xf numFmtId="0" fontId="36" fillId="0" borderId="59" xfId="0" applyNumberFormat="1" applyFont="1" applyFill="1" applyBorder="1" applyAlignment="1" applyProtection="1">
      <alignment horizontal="center" vertical="center" shrinkToFit="1"/>
      <protection/>
    </xf>
    <xf numFmtId="0" fontId="36" fillId="0" borderId="60" xfId="0" applyNumberFormat="1" applyFont="1" applyFill="1" applyBorder="1" applyAlignment="1" applyProtection="1">
      <alignment horizontal="center" vertical="center" shrinkToFit="1"/>
      <protection/>
    </xf>
    <xf numFmtId="0" fontId="92" fillId="0" borderId="56" xfId="0" applyNumberFormat="1" applyFont="1" applyFill="1" applyBorder="1" applyAlignment="1" applyProtection="1">
      <alignment horizontal="center" vertical="center"/>
      <protection/>
    </xf>
    <xf numFmtId="0" fontId="92" fillId="0" borderId="0" xfId="0" applyNumberFormat="1" applyFont="1" applyFill="1" applyBorder="1" applyAlignment="1" applyProtection="1">
      <alignment horizontal="center" vertical="center"/>
      <protection/>
    </xf>
    <xf numFmtId="0" fontId="93" fillId="0" borderId="56" xfId="0" applyNumberFormat="1" applyFont="1" applyFill="1" applyBorder="1" applyAlignment="1" applyProtection="1">
      <alignment horizontal="center" vertical="top"/>
      <protection/>
    </xf>
    <xf numFmtId="0" fontId="93"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horizontal="center" vertical="top" shrinkToFit="1"/>
      <protection/>
    </xf>
    <xf numFmtId="0" fontId="92" fillId="0" borderId="56" xfId="0" applyNumberFormat="1" applyFont="1" applyFill="1" applyBorder="1" applyAlignment="1" applyProtection="1">
      <alignment horizontal="center"/>
      <protection/>
    </xf>
    <xf numFmtId="0" fontId="92" fillId="0" borderId="0" xfId="0" applyNumberFormat="1" applyFont="1" applyFill="1" applyBorder="1" applyAlignment="1" applyProtection="1">
      <alignment horizontal="center"/>
      <protection/>
    </xf>
    <xf numFmtId="0" fontId="90" fillId="0" borderId="26" xfId="0" applyNumberFormat="1" applyFont="1" applyFill="1" applyBorder="1" applyAlignment="1" applyProtection="1">
      <alignment horizontal="center"/>
      <protection/>
    </xf>
    <xf numFmtId="0" fontId="9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shrinkToFit="1"/>
      <protection/>
    </xf>
    <xf numFmtId="0" fontId="15" fillId="0" borderId="0" xfId="0" applyNumberFormat="1" applyFont="1" applyFill="1" applyBorder="1" applyAlignment="1" applyProtection="1">
      <alignment horizontal="center" vertical="center" shrinkToFit="1"/>
      <protection/>
    </xf>
    <xf numFmtId="0" fontId="88" fillId="0" borderId="57" xfId="0" applyNumberFormat="1" applyFont="1" applyFill="1" applyBorder="1" applyAlignment="1" applyProtection="1">
      <alignment horizontal="center" vertical="center"/>
      <protection locked="0"/>
    </xf>
    <xf numFmtId="0" fontId="88" fillId="0" borderId="45" xfId="0" applyNumberFormat="1" applyFont="1" applyFill="1" applyBorder="1" applyAlignment="1" applyProtection="1">
      <alignment horizontal="center" vertical="center"/>
      <protection locked="0"/>
    </xf>
    <xf numFmtId="0" fontId="88" fillId="0" borderId="305" xfId="0" applyNumberFormat="1" applyFont="1" applyFill="1" applyBorder="1" applyAlignment="1" applyProtection="1">
      <alignment horizontal="center" vertical="center"/>
      <protection locked="0"/>
    </xf>
    <xf numFmtId="0" fontId="22" fillId="0" borderId="57" xfId="0" applyNumberFormat="1" applyFont="1" applyFill="1" applyBorder="1" applyAlignment="1" applyProtection="1">
      <alignment horizontal="center" vertical="center"/>
      <protection/>
    </xf>
    <xf numFmtId="0" fontId="22" fillId="0" borderId="45" xfId="0" applyNumberFormat="1" applyFont="1" applyFill="1" applyBorder="1" applyAlignment="1" applyProtection="1">
      <alignment horizontal="center" vertical="center"/>
      <protection/>
    </xf>
    <xf numFmtId="0" fontId="22" fillId="0" borderId="305" xfId="0" applyNumberFormat="1" applyFont="1" applyFill="1" applyBorder="1" applyAlignment="1" applyProtection="1">
      <alignment horizontal="center" vertical="center"/>
      <protection/>
    </xf>
    <xf numFmtId="0" fontId="86" fillId="0" borderId="56" xfId="0" applyNumberFormat="1" applyFont="1" applyFill="1" applyBorder="1" applyAlignment="1" applyProtection="1">
      <alignment horizontal="center" vertical="center"/>
      <protection/>
    </xf>
    <xf numFmtId="0" fontId="86" fillId="0" borderId="0" xfId="0" applyNumberFormat="1" applyFont="1" applyFill="1" applyBorder="1" applyAlignment="1" applyProtection="1">
      <alignment horizontal="center" vertical="center"/>
      <protection/>
    </xf>
    <xf numFmtId="0" fontId="86" fillId="0" borderId="57" xfId="0" applyNumberFormat="1" applyFont="1" applyFill="1" applyBorder="1" applyAlignment="1" applyProtection="1">
      <alignment horizontal="center" vertical="center"/>
      <protection/>
    </xf>
    <xf numFmtId="0" fontId="86" fillId="0" borderId="45" xfId="0" applyNumberFormat="1" applyFont="1" applyFill="1" applyBorder="1" applyAlignment="1" applyProtection="1">
      <alignment horizontal="center" vertical="center"/>
      <protection/>
    </xf>
    <xf numFmtId="0" fontId="139" fillId="0" borderId="0" xfId="0" applyNumberFormat="1" applyFont="1" applyFill="1" applyBorder="1" applyAlignment="1" applyProtection="1">
      <alignment horizontal="center" vertical="center"/>
      <protection/>
    </xf>
    <xf numFmtId="0" fontId="139" fillId="0" borderId="341" xfId="0" applyNumberFormat="1" applyFont="1" applyFill="1" applyBorder="1" applyAlignment="1" applyProtection="1">
      <alignment horizontal="center" vertical="center"/>
      <protection/>
    </xf>
    <xf numFmtId="0" fontId="139" fillId="0" borderId="45" xfId="0" applyNumberFormat="1" applyFont="1" applyFill="1" applyBorder="1" applyAlignment="1" applyProtection="1">
      <alignment horizontal="center" vertical="center"/>
      <protection/>
    </xf>
    <xf numFmtId="0" fontId="139" fillId="0" borderId="305" xfId="0" applyNumberFormat="1" applyFont="1" applyFill="1" applyBorder="1" applyAlignment="1" applyProtection="1">
      <alignment horizontal="center" vertical="center"/>
      <protection/>
    </xf>
    <xf numFmtId="0" fontId="87" fillId="0" borderId="341" xfId="0" applyNumberFormat="1" applyFont="1" applyFill="1" applyBorder="1" applyAlignment="1" applyProtection="1">
      <alignment horizontal="center" vertical="center"/>
      <protection/>
    </xf>
    <xf numFmtId="0" fontId="87" fillId="0" borderId="305" xfId="0" applyNumberFormat="1" applyFont="1" applyFill="1" applyBorder="1" applyAlignment="1" applyProtection="1">
      <alignment horizontal="center" vertical="center"/>
      <protection/>
    </xf>
    <xf numFmtId="0" fontId="92" fillId="0" borderId="56" xfId="0" applyNumberFormat="1" applyFont="1" applyFill="1" applyBorder="1" applyAlignment="1" applyProtection="1">
      <alignment horizontal="center" vertical="top"/>
      <protection/>
    </xf>
    <xf numFmtId="0" fontId="92" fillId="0" borderId="0" xfId="0" applyNumberFormat="1" applyFont="1" applyFill="1" applyBorder="1" applyAlignment="1" applyProtection="1">
      <alignment horizontal="center" vertical="top"/>
      <protection/>
    </xf>
    <xf numFmtId="0" fontId="94" fillId="0" borderId="57" xfId="0" applyNumberFormat="1" applyFont="1" applyFill="1" applyBorder="1" applyAlignment="1" applyProtection="1">
      <alignment horizontal="center" vertical="center"/>
      <protection/>
    </xf>
    <xf numFmtId="0" fontId="94" fillId="0" borderId="45" xfId="0" applyNumberFormat="1" applyFont="1" applyFill="1" applyBorder="1" applyAlignment="1" applyProtection="1">
      <alignment horizontal="center" vertical="center"/>
      <protection/>
    </xf>
    <xf numFmtId="181" fontId="321" fillId="37" borderId="63" xfId="51" applyNumberFormat="1" applyFont="1" applyFill="1" applyBorder="1" applyAlignment="1" applyProtection="1">
      <alignment horizontal="center" vertical="center" shrinkToFit="1"/>
      <protection/>
    </xf>
    <xf numFmtId="0" fontId="96" fillId="0" borderId="0" xfId="0" applyNumberFormat="1" applyFont="1" applyBorder="1" applyAlignment="1" applyProtection="1">
      <alignment horizontal="center" vertical="center"/>
      <protection/>
    </xf>
    <xf numFmtId="181" fontId="315" fillId="37" borderId="63" xfId="51" applyNumberFormat="1" applyFont="1" applyFill="1" applyBorder="1" applyAlignment="1" applyProtection="1">
      <alignment horizontal="center" vertical="center" shrinkToFit="1"/>
      <protection/>
    </xf>
    <xf numFmtId="0" fontId="2" fillId="0" borderId="48" xfId="0" applyFont="1" applyBorder="1" applyAlignment="1">
      <alignment horizontal="center"/>
    </xf>
    <xf numFmtId="0" fontId="13" fillId="0" borderId="46" xfId="0" applyFont="1" applyBorder="1" applyAlignment="1">
      <alignment horizontal="center"/>
    </xf>
    <xf numFmtId="0" fontId="2" fillId="0" borderId="72" xfId="0" applyFont="1" applyBorder="1" applyAlignment="1">
      <alignment horizontal="center" vertical="center"/>
    </xf>
    <xf numFmtId="0" fontId="2" fillId="0" borderId="49" xfId="0" applyFont="1" applyBorder="1" applyAlignment="1">
      <alignment horizontal="center" vertical="center"/>
    </xf>
    <xf numFmtId="0" fontId="2" fillId="0" borderId="205" xfId="0" applyFont="1" applyBorder="1" applyAlignment="1">
      <alignment horizontal="center" vertical="center"/>
    </xf>
    <xf numFmtId="0" fontId="99" fillId="0" borderId="48" xfId="0" applyFont="1" applyBorder="1" applyAlignment="1" applyProtection="1">
      <alignment horizontal="center"/>
      <protection locked="0"/>
    </xf>
    <xf numFmtId="0" fontId="2" fillId="0" borderId="0" xfId="0" applyFont="1" applyAlignment="1">
      <alignment horizontal="distributed"/>
    </xf>
    <xf numFmtId="0" fontId="2" fillId="0" borderId="15" xfId="0" applyFont="1" applyBorder="1" applyAlignment="1">
      <alignment horizontal="center" vertical="center"/>
    </xf>
    <xf numFmtId="0" fontId="2" fillId="0" borderId="46" xfId="0" applyFont="1" applyBorder="1" applyAlignment="1">
      <alignment horizontal="center"/>
    </xf>
    <xf numFmtId="0" fontId="2" fillId="0" borderId="104" xfId="0" applyFont="1" applyBorder="1" applyAlignment="1">
      <alignment horizontal="right" vertical="center"/>
    </xf>
    <xf numFmtId="0" fontId="2" fillId="0" borderId="72" xfId="0" applyFont="1" applyBorder="1" applyAlignment="1">
      <alignment horizontal="right" vertical="center"/>
    </xf>
    <xf numFmtId="0" fontId="2" fillId="0" borderId="50" xfId="0" applyFont="1" applyBorder="1" applyAlignment="1">
      <alignment horizontal="center" vertical="center"/>
    </xf>
    <xf numFmtId="0" fontId="3" fillId="0" borderId="211" xfId="0" applyFont="1" applyBorder="1" applyAlignment="1">
      <alignment horizontal="left" vertical="center"/>
    </xf>
    <xf numFmtId="0" fontId="2" fillId="0" borderId="211" xfId="0" applyFont="1" applyBorder="1" applyAlignment="1">
      <alignment horizontal="center" vertical="center"/>
    </xf>
    <xf numFmtId="0" fontId="2" fillId="0" borderId="105" xfId="0" applyFont="1" applyBorder="1" applyAlignment="1">
      <alignment horizontal="center" vertical="center"/>
    </xf>
    <xf numFmtId="183" fontId="19" fillId="0" borderId="0" xfId="0" applyNumberFormat="1" applyFont="1" applyBorder="1" applyAlignment="1">
      <alignment horizontal="center"/>
    </xf>
    <xf numFmtId="0" fontId="2" fillId="0" borderId="0" xfId="0" applyFont="1" applyAlignment="1">
      <alignment horizontal="center" vertical="center"/>
    </xf>
    <xf numFmtId="0" fontId="18" fillId="0" borderId="46" xfId="0" applyFont="1" applyBorder="1" applyAlignment="1" applyProtection="1">
      <alignment horizontal="center"/>
      <protection locked="0"/>
    </xf>
    <xf numFmtId="0" fontId="18" fillId="0" borderId="48" xfId="0" applyFont="1" applyBorder="1" applyAlignment="1" applyProtection="1">
      <alignment horizontal="center"/>
      <protection locked="0"/>
    </xf>
    <xf numFmtId="0" fontId="99" fillId="0" borderId="48" xfId="0" applyFont="1" applyBorder="1" applyAlignment="1" applyProtection="1">
      <alignment horizontal="left"/>
      <protection locked="0"/>
    </xf>
    <xf numFmtId="0" fontId="98" fillId="0" borderId="46" xfId="0" applyFont="1" applyBorder="1" applyAlignment="1" applyProtection="1">
      <alignment horizontal="center"/>
      <protection locked="0"/>
    </xf>
    <xf numFmtId="0" fontId="2" fillId="0" borderId="47" xfId="0" applyFont="1" applyBorder="1" applyAlignment="1">
      <alignment horizontal="center"/>
    </xf>
    <xf numFmtId="0" fontId="13" fillId="0" borderId="46" xfId="0" applyFont="1" applyBorder="1" applyAlignment="1" applyProtection="1">
      <alignment horizontal="center"/>
      <protection locked="0"/>
    </xf>
    <xf numFmtId="49" fontId="18" fillId="0" borderId="48" xfId="0" applyNumberFormat="1" applyFont="1" applyBorder="1" applyAlignment="1" applyProtection="1">
      <alignment horizontal="center"/>
      <protection locked="0"/>
    </xf>
    <xf numFmtId="49" fontId="18" fillId="0" borderId="46" xfId="0" applyNumberFormat="1" applyFont="1" applyBorder="1" applyAlignment="1" applyProtection="1">
      <alignment horizontal="center"/>
      <protection locked="0"/>
    </xf>
    <xf numFmtId="0" fontId="3" fillId="0" borderId="0" xfId="0" applyFont="1" applyAlignment="1">
      <alignment horizontal="left" vertical="center"/>
    </xf>
    <xf numFmtId="0" fontId="13" fillId="0" borderId="48" xfId="0" applyFont="1" applyBorder="1" applyAlignment="1">
      <alignment horizontal="center"/>
    </xf>
    <xf numFmtId="0" fontId="2" fillId="0" borderId="0" xfId="0" applyFont="1" applyAlignment="1">
      <alignment horizontal="center"/>
    </xf>
    <xf numFmtId="0" fontId="2" fillId="0" borderId="47" xfId="0" applyFont="1" applyBorder="1" applyAlignment="1">
      <alignment horizontal="left"/>
    </xf>
    <xf numFmtId="0" fontId="98" fillId="0" borderId="0" xfId="0" applyFont="1" applyAlignment="1">
      <alignment horizontal="center" vertical="center"/>
    </xf>
    <xf numFmtId="0" fontId="2" fillId="0" borderId="0" xfId="0" applyFont="1" applyBorder="1" applyAlignment="1">
      <alignment horizontal="right"/>
    </xf>
    <xf numFmtId="0" fontId="2" fillId="0" borderId="0" xfId="0" applyFont="1" applyBorder="1" applyAlignment="1">
      <alignment horizontal="center"/>
    </xf>
    <xf numFmtId="0" fontId="2" fillId="0" borderId="47" xfId="0" applyFont="1" applyBorder="1" applyAlignment="1">
      <alignment horizontal="right"/>
    </xf>
    <xf numFmtId="0" fontId="18" fillId="0" borderId="48" xfId="0" applyFont="1" applyBorder="1" applyAlignment="1" applyProtection="1">
      <alignment horizontal="left"/>
      <protection locked="0"/>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18" fillId="0" borderId="48" xfId="0" applyNumberFormat="1" applyFont="1" applyBorder="1" applyAlignment="1" applyProtection="1">
      <alignment horizontal="left"/>
      <protection locked="0"/>
    </xf>
    <xf numFmtId="0" fontId="2" fillId="0" borderId="46" xfId="0" applyFont="1" applyBorder="1" applyAlignment="1" applyProtection="1">
      <alignment horizontal="center"/>
      <protection locked="0"/>
    </xf>
    <xf numFmtId="0" fontId="99" fillId="0" borderId="48" xfId="0" applyNumberFormat="1" applyFont="1" applyBorder="1" applyAlignment="1" applyProtection="1">
      <alignment horizontal="center"/>
      <protection locked="0"/>
    </xf>
    <xf numFmtId="0" fontId="313" fillId="55" borderId="0" xfId="51" applyFont="1" applyFill="1" applyAlignment="1" applyProtection="1">
      <alignment horizontal="center" vertical="center" textRotation="255" shrinkToFi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3"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通貨 2" xfId="71"/>
    <cellStyle name="入力" xfId="72"/>
    <cellStyle name="標準 2" xfId="73"/>
    <cellStyle name="標準 2 2" xfId="74"/>
    <cellStyle name="標準 2 2 2" xfId="75"/>
    <cellStyle name="標準 3" xfId="76"/>
    <cellStyle name="標準_ひな・ちょこっと2006" xfId="77"/>
    <cellStyle name="標準_学力検査処理97" xfId="78"/>
    <cellStyle name="Followed Hyperlink" xfId="79"/>
    <cellStyle name="網掛け" xfId="80"/>
    <cellStyle name="良い" xfId="81"/>
  </cellStyles>
  <dxfs count="48">
    <dxf>
      <fill>
        <patternFill>
          <bgColor theme="0" tint="-0.3499799966812134"/>
        </patternFill>
      </fill>
    </dxf>
    <dxf>
      <fill>
        <patternFill>
          <bgColor theme="0" tint="-0.4999699890613556"/>
        </patternFill>
      </fill>
    </dxf>
    <dxf>
      <font>
        <strike val="0"/>
      </font>
      <fill>
        <patternFill patternType="solid">
          <bgColor theme="0" tint="-0.4999699890613556"/>
        </patternFill>
      </fill>
    </dxf>
    <dxf>
      <font>
        <color theme="0"/>
      </font>
      <fill>
        <patternFill patternType="solid">
          <fgColor indexed="65"/>
          <bgColor theme="8" tint="-0.4999699890613556"/>
        </patternFill>
      </fill>
    </dxf>
    <dxf>
      <font>
        <color theme="0"/>
      </font>
      <fill>
        <patternFill patternType="solid">
          <fgColor indexed="65"/>
          <bgColor rgb="FF008080"/>
        </patternFill>
      </fill>
    </dxf>
    <dxf>
      <font>
        <color theme="0"/>
      </font>
      <fill>
        <patternFill patternType="solid">
          <fgColor indexed="65"/>
          <bgColor theme="8" tint="-0.4999699890613556"/>
        </patternFill>
      </fill>
    </dxf>
    <dxf>
      <font>
        <color theme="0"/>
      </font>
      <fill>
        <patternFill patternType="solid">
          <fgColor indexed="65"/>
          <bgColor theme="8" tint="-0.4999699890613556"/>
        </patternFill>
      </fill>
    </dxf>
    <dxf>
      <font>
        <color theme="0"/>
      </font>
      <fill>
        <patternFill patternType="solid">
          <fgColor indexed="65"/>
          <bgColor theme="8" tint="-0.4999699890613556"/>
        </patternFill>
      </fill>
    </dxf>
    <dxf>
      <font>
        <color theme="0"/>
      </font>
      <fill>
        <patternFill patternType="solid">
          <fgColor indexed="65"/>
          <bgColor theme="8" tint="-0.4999699890613556"/>
        </patternFill>
      </fill>
    </dxf>
    <dxf>
      <font>
        <color rgb="FF9C0006"/>
      </font>
      <fill>
        <patternFill>
          <bgColor rgb="FFFFC7CE"/>
        </patternFill>
      </fill>
    </dxf>
    <dxf>
      <font>
        <color theme="0"/>
      </font>
      <fill>
        <patternFill patternType="solid">
          <fgColor indexed="65"/>
          <bgColor rgb="FF008080"/>
        </patternFill>
      </fill>
    </dxf>
    <dxf>
      <font>
        <color theme="0"/>
      </font>
      <fill>
        <patternFill patternType="solid">
          <fgColor indexed="65"/>
          <bgColor theme="8" tint="-0.4999699890613556"/>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indexed="21"/>
        </patternFill>
      </fill>
    </dxf>
    <dxf>
      <font>
        <color theme="0"/>
      </font>
      <fill>
        <patternFill>
          <bgColor theme="8" tint="-0.24993999302387238"/>
        </patternFill>
      </fill>
    </dxf>
    <dxf>
      <font>
        <color indexed="9"/>
      </font>
      <fill>
        <patternFill>
          <bgColor indexed="21"/>
        </patternFill>
      </fill>
    </dxf>
    <dxf>
      <font>
        <color theme="0"/>
      </font>
      <fill>
        <patternFill>
          <bgColor theme="8" tint="-0.24993999302387238"/>
        </patternFill>
      </fill>
    </dxf>
    <dxf>
      <font>
        <color theme="0"/>
      </font>
      <fill>
        <patternFill patternType="solid">
          <fgColor indexed="65"/>
          <bgColor theme="8" tint="-0.4999699890613556"/>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theme="0"/>
      </font>
      <fill>
        <patternFill patternType="solid">
          <fgColor indexed="65"/>
          <bgColor theme="8" tint="-0.4999699890613556"/>
        </patternFill>
      </fill>
    </dxf>
    <dxf>
      <font>
        <color theme="0"/>
      </font>
      <fill>
        <patternFill patternType="solid">
          <fgColor indexed="65"/>
          <bgColor theme="8" tint="-0.4999699890613556"/>
        </patternFill>
      </fill>
      <border/>
    </dxf>
    <dxf>
      <font>
        <color rgb="FFFFFFFF"/>
      </font>
      <fill>
        <patternFill>
          <bgColor theme="8" tint="-0.24993999302387238"/>
        </patternFill>
      </fill>
      <border/>
    </dxf>
    <dxf>
      <font>
        <color theme="0"/>
      </font>
      <fill>
        <patternFill>
          <bgColor theme="8" tint="-0.24993999302387238"/>
        </patternFill>
      </fill>
      <border/>
    </dxf>
    <dxf>
      <font>
        <color rgb="FFFFFFFF"/>
      </font>
      <fill>
        <patternFill>
          <bgColor rgb="FF008080"/>
        </patternFill>
      </fill>
      <border/>
    </dxf>
    <dxf>
      <font>
        <color theme="0"/>
      </font>
      <fill>
        <patternFill patternType="solid">
          <fgColor indexed="65"/>
          <bgColor rgb="FF008080"/>
        </patternFill>
      </fill>
      <border/>
    </dxf>
    <dxf>
      <font>
        <color rgb="FF9C0006"/>
      </font>
      <fill>
        <patternFill>
          <bgColor rgb="FFFFC7CE"/>
        </patternFill>
      </fill>
      <border/>
    </dxf>
    <dxf>
      <font>
        <strike val="0"/>
      </font>
      <fill>
        <patternFill patternType="solid">
          <bgColor theme="0" tint="-0.499969989061355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352425</xdr:colOff>
      <xdr:row>0</xdr:row>
      <xdr:rowOff>142875</xdr:rowOff>
    </xdr:from>
    <xdr:to>
      <xdr:col>29</xdr:col>
      <xdr:colOff>523875</xdr:colOff>
      <xdr:row>33</xdr:row>
      <xdr:rowOff>76200</xdr:rowOff>
    </xdr:to>
    <xdr:pic>
      <xdr:nvPicPr>
        <xdr:cNvPr id="1" name="図表 2"/>
        <xdr:cNvPicPr preferRelativeResize="1">
          <a:picLocks noChangeAspect="0"/>
        </xdr:cNvPicPr>
      </xdr:nvPicPr>
      <xdr:blipFill>
        <a:blip r:embed="rId1"/>
        <a:stretch>
          <a:fillRect/>
        </a:stretch>
      </xdr:blipFill>
      <xdr:spPr>
        <a:xfrm>
          <a:off x="10639425" y="142875"/>
          <a:ext cx="2828925" cy="882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xdr:row>
      <xdr:rowOff>0</xdr:rowOff>
    </xdr:from>
    <xdr:ext cx="266700" cy="1095375"/>
    <xdr:sp>
      <xdr:nvSpPr>
        <xdr:cNvPr id="1" name="Text Box 1"/>
        <xdr:cNvSpPr txBox="1">
          <a:spLocks noChangeArrowheads="1"/>
        </xdr:cNvSpPr>
      </xdr:nvSpPr>
      <xdr:spPr>
        <a:xfrm>
          <a:off x="3314700" y="2400300"/>
          <a:ext cx="266700" cy="10953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5</xdr:row>
      <xdr:rowOff>0</xdr:rowOff>
    </xdr:from>
    <xdr:ext cx="266700" cy="1095375"/>
    <xdr:sp>
      <xdr:nvSpPr>
        <xdr:cNvPr id="1" name="Text Box 1"/>
        <xdr:cNvSpPr txBox="1">
          <a:spLocks noChangeArrowheads="1"/>
        </xdr:cNvSpPr>
      </xdr:nvSpPr>
      <xdr:spPr>
        <a:xfrm>
          <a:off x="3429000" y="2628900"/>
          <a:ext cx="266700" cy="10953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266700" cy="1095375"/>
    <xdr:sp>
      <xdr:nvSpPr>
        <xdr:cNvPr id="1" name="Text Box 1"/>
        <xdr:cNvSpPr txBox="1">
          <a:spLocks noChangeArrowheads="1"/>
        </xdr:cNvSpPr>
      </xdr:nvSpPr>
      <xdr:spPr>
        <a:xfrm>
          <a:off x="2028825" y="647700"/>
          <a:ext cx="266700" cy="10953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twoCellAnchor>
    <xdr:from>
      <xdr:col>2</xdr:col>
      <xdr:colOff>0</xdr:colOff>
      <xdr:row>0</xdr:row>
      <xdr:rowOff>0</xdr:rowOff>
    </xdr:from>
    <xdr:to>
      <xdr:col>7</xdr:col>
      <xdr:colOff>352425</xdr:colOff>
      <xdr:row>0</xdr:row>
      <xdr:rowOff>0</xdr:rowOff>
    </xdr:to>
    <xdr:sp>
      <xdr:nvSpPr>
        <xdr:cNvPr id="2" name="Text Box 2"/>
        <xdr:cNvSpPr txBox="1">
          <a:spLocks noChangeArrowheads="1"/>
        </xdr:cNvSpPr>
      </xdr:nvSpPr>
      <xdr:spPr>
        <a:xfrm>
          <a:off x="742950" y="0"/>
          <a:ext cx="5686425" cy="0"/>
        </a:xfrm>
        <a:prstGeom prst="rect">
          <a:avLst/>
        </a:prstGeom>
        <a:noFill/>
        <a:ln w="9525" cmpd="sng">
          <a:noFill/>
        </a:ln>
      </xdr:spPr>
      <xdr:txBody>
        <a:bodyPr vertOverflow="clip" wrap="square" lIns="36576" tIns="45720" rIns="36576" bIns="45720" anchor="ctr"/>
        <a:p>
          <a:pPr algn="ctr">
            <a:defRPr/>
          </a:pPr>
          <a:r>
            <a:rPr lang="en-US" cap="none" sz="1800" b="0" i="1" u="none" baseline="0">
              <a:solidFill>
                <a:srgbClr val="000000"/>
              </a:solidFill>
            </a:rPr>
            <a:t>Casiopeia Soccer Club 2002</a:t>
          </a:r>
        </a:p>
      </xdr:txBody>
    </xdr:sp>
    <xdr:clientData/>
  </xdr:twoCellAnchor>
  <xdr:oneCellAnchor>
    <xdr:from>
      <xdr:col>2</xdr:col>
      <xdr:colOff>0</xdr:colOff>
      <xdr:row>1</xdr:row>
      <xdr:rowOff>0</xdr:rowOff>
    </xdr:from>
    <xdr:ext cx="266700" cy="1095375"/>
    <xdr:sp>
      <xdr:nvSpPr>
        <xdr:cNvPr id="3" name="Text Box 6"/>
        <xdr:cNvSpPr txBox="1">
          <a:spLocks noChangeArrowheads="1"/>
        </xdr:cNvSpPr>
      </xdr:nvSpPr>
      <xdr:spPr>
        <a:xfrm>
          <a:off x="742950" y="647700"/>
          <a:ext cx="266700" cy="10953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0</xdr:rowOff>
    </xdr:from>
    <xdr:to>
      <xdr:col>12</xdr:col>
      <xdr:colOff>228600</xdr:colOff>
      <xdr:row>0</xdr:row>
      <xdr:rowOff>0</xdr:rowOff>
    </xdr:to>
    <xdr:sp>
      <xdr:nvSpPr>
        <xdr:cNvPr id="1" name="Rectangle 1"/>
        <xdr:cNvSpPr>
          <a:spLocks/>
        </xdr:cNvSpPr>
      </xdr:nvSpPr>
      <xdr:spPr>
        <a:xfrm>
          <a:off x="542925" y="0"/>
          <a:ext cx="4448175" cy="0"/>
        </a:xfrm>
        <a:prstGeom prst="rect">
          <a:avLst/>
        </a:prstGeom>
        <a:solidFill>
          <a:srgbClr val="FFFFFF"/>
        </a:solidFill>
        <a:ln w="9525" cmpd="sng">
          <a:solidFill>
            <a:srgbClr val="000000"/>
          </a:solidFill>
          <a:headEnd type="none"/>
          <a:tailEnd type="none"/>
        </a:ln>
      </xdr:spPr>
      <xdr:txBody>
        <a:bodyPr vertOverflow="clip" wrap="square" lIns="118800" tIns="82800" rIns="118800" bIns="82800"/>
        <a:p>
          <a:pPr algn="l">
            <a:defRPr/>
          </a:pPr>
          <a:r>
            <a:rPr lang="en-US" cap="none" sz="1000" b="0" i="0" u="none" baseline="0">
              <a:solidFill>
                <a:srgbClr val="000000"/>
              </a:solidFill>
            </a:rPr>
            <a:t>１．選手の届出欄のベンチ入りする選手に</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20</a:t>
          </a:r>
          <a:r>
            <a:rPr lang="en-US" cap="none" sz="1000" b="0" i="0" u="none" baseline="0">
              <a:solidFill>
                <a:srgbClr val="000000"/>
              </a:solidFill>
            </a:rPr>
            <a:t>の番号を記入する。</a:t>
          </a:r>
          <a:r>
            <a:rPr lang="en-US" cap="none" sz="1000" b="0" i="0" u="none" baseline="0">
              <a:solidFill>
                <a:srgbClr val="000000"/>
              </a:solidFill>
            </a:rPr>
            <a:t>
</a:t>
          </a:r>
          <a:r>
            <a:rPr lang="en-US" cap="none" sz="1000" b="0" i="0" u="none" baseline="0">
              <a:solidFill>
                <a:srgbClr val="000000"/>
              </a:solidFill>
            </a:rPr>
            <a:t>２．番号のうち、</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11</a:t>
          </a:r>
          <a:r>
            <a:rPr lang="en-US" cap="none" sz="1000" b="0" i="0" u="none" baseline="0">
              <a:solidFill>
                <a:srgbClr val="000000"/>
              </a:solidFill>
            </a:rPr>
            <a:t>は先発メンバーを表す。</a:t>
          </a:r>
          <a:r>
            <a:rPr lang="en-US" cap="none" sz="1000" b="0" i="0" u="none" baseline="0">
              <a:solidFill>
                <a:srgbClr val="000000"/>
              </a:solidFill>
            </a:rPr>
            <a:t>
</a:t>
          </a:r>
          <a:r>
            <a:rPr lang="en-US" cap="none" sz="1000" b="0" i="0" u="none" baseline="0">
              <a:solidFill>
                <a:srgbClr val="000000"/>
              </a:solidFill>
            </a:rPr>
            <a:t>３．</a:t>
          </a:r>
          <a:r>
            <a:rPr lang="en-US" cap="none" sz="1000" b="0" i="0" u="none" baseline="0">
              <a:solidFill>
                <a:srgbClr val="000000"/>
              </a:solidFill>
            </a:rPr>
            <a:t>1</a:t>
          </a:r>
          <a:r>
            <a:rPr lang="en-US" cap="none" sz="1000" b="0" i="0" u="none" baseline="0">
              <a:solidFill>
                <a:srgbClr val="000000"/>
              </a:solidFill>
            </a:rPr>
            <a:t>はＧＫ、</a:t>
          </a:r>
          <a:r>
            <a:rPr lang="en-US" cap="none" sz="1000" b="0" i="0" u="none" baseline="0">
              <a:solidFill>
                <a:srgbClr val="000000"/>
              </a:solidFill>
            </a:rPr>
            <a:t>2</a:t>
          </a:r>
          <a:r>
            <a:rPr lang="en-US" cap="none" sz="1000" b="0" i="0" u="none" baseline="0">
              <a:solidFill>
                <a:srgbClr val="000000"/>
              </a:solidFill>
            </a:rPr>
            <a:t>～</a:t>
          </a:r>
          <a:r>
            <a:rPr lang="en-US" cap="none" sz="1000" b="0" i="0" u="none" baseline="0">
              <a:solidFill>
                <a:srgbClr val="000000"/>
              </a:solidFill>
            </a:rPr>
            <a:t>11</a:t>
          </a:r>
          <a:r>
            <a:rPr lang="en-US" cap="none" sz="1000" b="0" i="0" u="none" baseline="0">
              <a:solidFill>
                <a:srgbClr val="000000"/>
              </a:solidFill>
            </a:rPr>
            <a:t>はＤＦ、守備的ＭＦ、ＭＦ、ＦＷの順で、各ポジションの右から順に記入する。</a:t>
          </a:r>
          <a:r>
            <a:rPr lang="en-US" cap="none" sz="1000" b="0" i="0" u="none" baseline="0">
              <a:solidFill>
                <a:srgbClr val="000000"/>
              </a:solidFill>
            </a:rPr>
            <a:t>
</a:t>
          </a:r>
          <a:r>
            <a:rPr lang="en-US" cap="none" sz="1000" b="0" i="0" u="none" baseline="0">
              <a:solidFill>
                <a:srgbClr val="000000"/>
              </a:solidFill>
            </a:rPr>
            <a:t>４．チームスタッフの届出欄のベンチ入りするスタッフに</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6</a:t>
          </a:r>
          <a:r>
            <a:rPr lang="en-US" cap="none" sz="1000" b="0" i="0" u="none" baseline="0">
              <a:solidFill>
                <a:srgbClr val="000000"/>
              </a:solidFill>
            </a:rPr>
            <a:t>番を記入する。</a:t>
          </a:r>
          <a:r>
            <a:rPr lang="en-US" cap="none" sz="1000" b="0" i="0" u="none" baseline="0">
              <a:solidFill>
                <a:srgbClr val="000000"/>
              </a:solidFill>
            </a:rPr>
            <a:t>
</a:t>
          </a:r>
          <a:r>
            <a:rPr lang="en-US" cap="none" sz="1000" b="0" i="0" u="none" baseline="0">
              <a:solidFill>
                <a:srgbClr val="000000"/>
              </a:solidFill>
            </a:rPr>
            <a:t>５．出場停止処分を消化する選手の欄に記入する。</a:t>
          </a:r>
          <a:r>
            <a:rPr lang="en-US" cap="none" sz="10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iwate01\AppData\Local\Microsoft\Windows\INetCache\IE\X420DR03\file:\\A:\&#39640;&#20307;&#36899;&#65403;&#65391;&#65398;&#65392;&#23554;&#38272;&#37096;\PLANNING\&#31478;&#25216;&#20250;&#12503;&#12521;&#12531;\&#12304;2&#31278;&#30003;&#36796;&#26360;&#12305;07&#65295;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faiwate01\AppData\Local\Microsoft\Windows\INetCache\IE\X420DR03\file:\\Sv-file\&#20808;&#29983;\Users\faiwate01\AppData\Local\Microsoft\Windows\Temporary%20Internet%20Files\Content.IE5\M0YHQ1NC\&#31478;&#25216;&#20250;&#12503;&#12521;&#12531;\&#12304;&#23554;&#38272;&#37096;&#21442;&#21152;&#30003;&#36796;&#26360;&#12305;07&#65295;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aiwate01\AppData\Local\Microsoft\Windows\INetCache\IE\X420DR03\file:\\Sv-file\&#20808;&#29983;\Users\faiwate01\AppData\Local\Microsoft\Windows\Temporary%20Internet%20Files\Content.IE5\M0YHQ1NC\&#31478;&#25216;&#20250;&#12503;&#12521;&#12531;\08i-youth_%20&#26360;&#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faiwate01\AppData\Local\Microsoft\Windows\INetCache\IE\X420DR03\file:\\Sv-file\&#20808;&#29983;\Documents%20and%20Settings\KATSUHIKO-KUBO\My%20Documents\&#23721;&#25163;&#30476;2&#31278;&#22996;&#21729;&#20250;&#12469;&#12483;&#12459;&#12540;&#35352;&#37682;&#29992;&#32025;&#21407;&#29256;20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faiwate01\AppData\Local\Microsoft\Windows\INetCache\IE\X420DR03\file:\\Sv-file\&#20808;&#29983;\&#12501;&#12455;&#12473;&#12486;&#12451;&#12496;&#12523;2011&#25552;&#20986;&#26360;&#39006;2011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i-YOUTH　LEAGUE"/>
      <sheetName val="次年度i-YOUTH　LEAGUE参加申請書"/>
      <sheetName val="高総体"/>
      <sheetName val="高総体ｴﾝﾄﾘｰ変更"/>
      <sheetName val="県民体"/>
      <sheetName val="県民体エントリー変更"/>
      <sheetName val="選手権1～2次大会申込書"/>
      <sheetName val="選手権2次ｴﾝﾄﾘｰ変更"/>
      <sheetName val="選手権決勝大会"/>
      <sheetName val="新人大会申込書"/>
      <sheetName val="新人ｴﾝﾄﾘｰ変更"/>
      <sheetName val="選抜交流"/>
      <sheetName val="部員データ"/>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i-YOUTH　LEAGUE"/>
      <sheetName val="次年度i-YOUTH　LEAGUE参加申請書"/>
      <sheetName val="高総体"/>
      <sheetName val="高総体ｴﾝﾄﾘｰ変更"/>
      <sheetName val="県民体"/>
      <sheetName val="県民体エントリー変更"/>
      <sheetName val="選手権1～2次大会申込書"/>
      <sheetName val="選手権2次ｴﾝﾄﾘｰ変更"/>
      <sheetName val="選手権決勝大会"/>
      <sheetName val="新人大会申込書"/>
      <sheetName val="新人ｴﾝﾄﾘｰ変更"/>
      <sheetName val="選抜交流"/>
      <sheetName val="部員データ"/>
      <sheetName val="一覧"/>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ﾁｰﾑﾌﾟﾛﾌｨｰﾙ"/>
      <sheetName val="口座登録票"/>
      <sheetName val="参加申込書"/>
      <sheetName val="メンバー提出用紙"/>
      <sheetName val="選手交代カード"/>
      <sheetName val="関係書類綴"/>
      <sheetName val="受領書"/>
      <sheetName val="領収書台紙"/>
      <sheetName val="収支決算書"/>
      <sheetName val="ｶｳﾝﾄﾀﾞｳﾝ第１試合"/>
      <sheetName val="公式記録第１試合"/>
      <sheetName val="審判報告第１試合"/>
      <sheetName val="重要報告第１試合"/>
      <sheetName val="ｶｳﾝﾄﾀﾞｳﾝ第２試合"/>
      <sheetName val="公式記録第２試合"/>
      <sheetName val="審判報告第２試合"/>
      <sheetName val="重要報告第２試合"/>
      <sheetName val="ｶｳﾝﾄﾀﾞｳﾝ第３試合"/>
      <sheetName val="公式記録第３試合"/>
      <sheetName val="審判報告第３試合"/>
      <sheetName val="重要報告第３試合"/>
      <sheetName val="結果報告書"/>
      <sheetName val="星取表i1"/>
      <sheetName val="星取表i2A"/>
      <sheetName val="星取表i2B"/>
      <sheetName val="星取表i3A"/>
      <sheetName val="星取表i3B"/>
      <sheetName val="星取表i3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Sheet3"/>
      <sheetName val="公式記録用紙（印刷用）"/>
      <sheetName val="試合メンバー表"/>
      <sheetName val="マッチデータ"/>
      <sheetName val="受付メンバーデータ"/>
      <sheetName val="受付チームデータ"/>
      <sheetName val="作業用記録用紙"/>
      <sheetName val="大会参加選手データ"/>
      <sheetName val="大会出場チームデータ"/>
      <sheetName val="Sheet2"/>
      <sheetName val="Sheet1"/>
    </sheetNames>
    <sheetDataSet>
      <sheetData sheetId="4">
        <row r="3">
          <cell r="E3" t="str">
            <v>第４６回東北高等学校サッカー選手権大会</v>
          </cell>
        </row>
        <row r="4">
          <cell r="E4" t="str">
            <v>盛岡南公園陸上競技場Ａ</v>
          </cell>
        </row>
        <row r="5">
          <cell r="E5">
            <v>38233</v>
          </cell>
        </row>
        <row r="6">
          <cell r="E6">
            <v>0.4583333333333333</v>
          </cell>
          <cell r="J6" t="str">
            <v>久保勝彦</v>
          </cell>
        </row>
        <row r="7">
          <cell r="J7" t="str">
            <v>久保勝彦１</v>
          </cell>
        </row>
        <row r="8">
          <cell r="J8" t="str">
            <v>久保勝彦２</v>
          </cell>
        </row>
        <row r="9">
          <cell r="E9">
            <v>90</v>
          </cell>
          <cell r="J9" t="str">
            <v>久保勝彦４</v>
          </cell>
        </row>
        <row r="10">
          <cell r="E10">
            <v>20</v>
          </cell>
        </row>
        <row r="11">
          <cell r="E11" t="str">
            <v>晴れ</v>
          </cell>
          <cell r="J11" t="str">
            <v>久保勝彦きろく</v>
          </cell>
        </row>
        <row r="12">
          <cell r="E12">
            <v>25</v>
          </cell>
        </row>
        <row r="13">
          <cell r="E13" t="str">
            <v>無風</v>
          </cell>
        </row>
        <row r="14">
          <cell r="E14" t="str">
            <v>クレー</v>
          </cell>
          <cell r="J14">
            <v>30</v>
          </cell>
        </row>
        <row r="15">
          <cell r="E15" t="str">
            <v>良</v>
          </cell>
        </row>
      </sheetData>
      <sheetData sheetId="5">
        <row r="2">
          <cell r="G2" t="str">
            <v>盛岡北</v>
          </cell>
          <cell r="T2" t="str">
            <v>盛岡商業</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実施計画書"/>
      <sheetName val="開催計画書"/>
      <sheetName val="実施報告書"/>
      <sheetName val="収支報告書"/>
      <sheetName val="別紙内訳"/>
      <sheetName val="証拠書類添付欄"/>
      <sheetName val="証拠書類基準"/>
    </sheetNames>
    <sheetDataSet>
      <sheetData sheetId="0">
        <row r="7">
          <cell r="B7">
            <v>1</v>
          </cell>
          <cell r="C7" t="str">
            <v>キッズ</v>
          </cell>
          <cell r="D7" t="str">
            <v>JFAキッズ(U-6)サッカーフェスティバル 2011</v>
          </cell>
          <cell r="E7" t="str">
            <v/>
          </cell>
          <cell r="F7" t="str">
            <v>in </v>
          </cell>
          <cell r="G7">
            <v>300000</v>
          </cell>
          <cell r="P7" t="str">
            <v/>
          </cell>
          <cell r="S7" t="str">
            <v>（財）日本サッカー協会</v>
          </cell>
          <cell r="X7" t="str">
            <v>年</v>
          </cell>
          <cell r="Z7" t="str">
            <v>月</v>
          </cell>
          <cell r="AB7" t="str">
            <v>日</v>
          </cell>
          <cell r="AH7" t="str">
            <v>年</v>
          </cell>
          <cell r="AJ7" t="str">
            <v>月</v>
          </cell>
          <cell r="AL7" t="str">
            <v>日</v>
          </cell>
        </row>
        <row r="8">
          <cell r="B8">
            <v>2</v>
          </cell>
          <cell r="C8" t="str">
            <v>キッズ</v>
          </cell>
          <cell r="D8" t="str">
            <v>JFAキッズ(U-8)サッカーフェスティバル 2011</v>
          </cell>
          <cell r="E8" t="str">
            <v/>
          </cell>
          <cell r="F8" t="str">
            <v>in </v>
          </cell>
          <cell r="G8">
            <v>300000</v>
          </cell>
          <cell r="P8" t="str">
            <v/>
          </cell>
          <cell r="S8" t="str">
            <v>（財）日本サッカー協会</v>
          </cell>
          <cell r="X8" t="str">
            <v>年</v>
          </cell>
          <cell r="Z8" t="str">
            <v>月</v>
          </cell>
          <cell r="AB8" t="str">
            <v>日</v>
          </cell>
          <cell r="AH8" t="str">
            <v>年</v>
          </cell>
          <cell r="AJ8" t="str">
            <v>月</v>
          </cell>
          <cell r="AL8" t="str">
            <v>日</v>
          </cell>
        </row>
        <row r="9">
          <cell r="B9">
            <v>3</v>
          </cell>
          <cell r="C9" t="str">
            <v>キッズ</v>
          </cell>
          <cell r="D9" t="str">
            <v>JFAキッズ(U-10)サッカーフェスティバル 2011</v>
          </cell>
          <cell r="E9" t="str">
            <v/>
          </cell>
          <cell r="F9" t="str">
            <v>in </v>
          </cell>
          <cell r="G9">
            <v>300000</v>
          </cell>
          <cell r="P9" t="str">
            <v/>
          </cell>
          <cell r="S9" t="str">
            <v>（財）日本サッカー協会</v>
          </cell>
          <cell r="X9" t="str">
            <v>年</v>
          </cell>
          <cell r="Z9" t="str">
            <v>月</v>
          </cell>
          <cell r="AB9" t="str">
            <v>日</v>
          </cell>
          <cell r="AH9" t="str">
            <v>年</v>
          </cell>
          <cell r="AJ9" t="str">
            <v>月</v>
          </cell>
          <cell r="AL9" t="str">
            <v>日</v>
          </cell>
        </row>
        <row r="10">
          <cell r="B10">
            <v>4</v>
          </cell>
          <cell r="C10" t="str">
            <v>女子</v>
          </cell>
          <cell r="D10" t="str">
            <v>JFAレディースサッカーフェスティバル 2011</v>
          </cell>
          <cell r="E10" t="str">
            <v/>
          </cell>
          <cell r="F10" t="str">
            <v>in </v>
          </cell>
          <cell r="G10">
            <v>300000</v>
          </cell>
          <cell r="P10" t="str">
            <v/>
          </cell>
          <cell r="S10" t="str">
            <v>（財）日本サッカー協会</v>
          </cell>
          <cell r="X10" t="str">
            <v>年</v>
          </cell>
          <cell r="Z10" t="str">
            <v>月</v>
          </cell>
          <cell r="AB10" t="str">
            <v>日</v>
          </cell>
          <cell r="AH10" t="str">
            <v>年</v>
          </cell>
          <cell r="AJ10" t="str">
            <v>月</v>
          </cell>
          <cell r="AL10" t="str">
            <v>日</v>
          </cell>
        </row>
        <row r="11">
          <cell r="B11">
            <v>5</v>
          </cell>
          <cell r="C11" t="str">
            <v>女子</v>
          </cell>
          <cell r="D11" t="str">
            <v>JFAガールズサッカーフェスティバル 2011</v>
          </cell>
          <cell r="E11" t="str">
            <v/>
          </cell>
          <cell r="F11" t="str">
            <v>in </v>
          </cell>
          <cell r="G11">
            <v>300000</v>
          </cell>
          <cell r="P11" t="str">
            <v/>
          </cell>
          <cell r="S11" t="str">
            <v>（財）日本サッカー協会</v>
          </cell>
          <cell r="X11" t="str">
            <v>年</v>
          </cell>
          <cell r="Z11" t="str">
            <v>月</v>
          </cell>
          <cell r="AB11" t="str">
            <v>日</v>
          </cell>
          <cell r="AH11" t="str">
            <v>年</v>
          </cell>
          <cell r="AJ11" t="str">
            <v>月</v>
          </cell>
          <cell r="AL11" t="str">
            <v>日</v>
          </cell>
        </row>
        <row r="12">
          <cell r="B12">
            <v>6</v>
          </cell>
          <cell r="C12" t="str">
            <v>女子</v>
          </cell>
          <cell r="D12" t="str">
            <v>JFAレディース／ガールズサッカーフェスティバル 2011</v>
          </cell>
          <cell r="E12" t="str">
            <v/>
          </cell>
          <cell r="F12" t="str">
            <v>in </v>
          </cell>
          <cell r="G12">
            <v>300000</v>
          </cell>
          <cell r="P12" t="str">
            <v/>
          </cell>
          <cell r="S12" t="str">
            <v>（財）日本サッカー協会</v>
          </cell>
          <cell r="X12" t="str">
            <v>年</v>
          </cell>
          <cell r="Z12" t="str">
            <v>月</v>
          </cell>
          <cell r="AB12" t="str">
            <v>日</v>
          </cell>
          <cell r="AH12" t="str">
            <v>年</v>
          </cell>
          <cell r="AJ12" t="str">
            <v>月</v>
          </cell>
          <cell r="AL12" t="str">
            <v>日</v>
          </cell>
        </row>
        <row r="13">
          <cell r="B13">
            <v>7</v>
          </cell>
          <cell r="C13" t="str">
            <v>フットサル</v>
          </cell>
          <cell r="D13" t="str">
            <v>JFAファミリーフットサルフェスティバル 2011 with KIRIN</v>
          </cell>
          <cell r="E13" t="str">
            <v/>
          </cell>
          <cell r="F13" t="str">
            <v>in </v>
          </cell>
          <cell r="G13">
            <v>300000</v>
          </cell>
          <cell r="P13" t="str">
            <v/>
          </cell>
          <cell r="S13" t="str">
            <v>（財）日本サッカー協会</v>
          </cell>
          <cell r="X13" t="str">
            <v>年</v>
          </cell>
          <cell r="Z13" t="str">
            <v>月</v>
          </cell>
          <cell r="AB13" t="str">
            <v>日</v>
          </cell>
          <cell r="AH13" t="str">
            <v>年</v>
          </cell>
          <cell r="AJ13" t="str">
            <v>月</v>
          </cell>
          <cell r="AL13" t="str">
            <v>日</v>
          </cell>
        </row>
        <row r="14">
          <cell r="B14">
            <v>8</v>
          </cell>
          <cell r="C14" t="str">
            <v>フットサル</v>
          </cell>
          <cell r="D14" t="str">
            <v>JFAファミリーフットサルフェスティバル 2011 with KIRIN</v>
          </cell>
          <cell r="E14" t="str">
            <v/>
          </cell>
          <cell r="F14" t="str">
            <v>in </v>
          </cell>
          <cell r="G14">
            <v>300000</v>
          </cell>
          <cell r="P14" t="str">
            <v/>
          </cell>
          <cell r="S14" t="str">
            <v>（財）日本サッカー協会</v>
          </cell>
          <cell r="X14" t="str">
            <v>年</v>
          </cell>
          <cell r="Z14" t="str">
            <v>月</v>
          </cell>
          <cell r="AB14" t="str">
            <v>日</v>
          </cell>
          <cell r="AH14" t="str">
            <v>年</v>
          </cell>
          <cell r="AJ14" t="str">
            <v>月</v>
          </cell>
          <cell r="AL14" t="str">
            <v>日</v>
          </cell>
        </row>
        <row r="15">
          <cell r="B15">
            <v>9</v>
          </cell>
          <cell r="C15" t="str">
            <v>フットサル</v>
          </cell>
          <cell r="D15" t="str">
            <v>JFAファミリーフットサルフェスティバル 2011 with KIRIN</v>
          </cell>
          <cell r="E15" t="str">
            <v/>
          </cell>
          <cell r="F15" t="str">
            <v>in </v>
          </cell>
          <cell r="G15">
            <v>300000</v>
          </cell>
          <cell r="P15" t="str">
            <v/>
          </cell>
          <cell r="S15" t="str">
            <v>（財）日本サッカー協会</v>
          </cell>
          <cell r="X15" t="str">
            <v>年</v>
          </cell>
          <cell r="Z15" t="str">
            <v>月</v>
          </cell>
          <cell r="AB15" t="str">
            <v>日</v>
          </cell>
          <cell r="AH15" t="str">
            <v>年</v>
          </cell>
          <cell r="AJ15" t="str">
            <v>月</v>
          </cell>
          <cell r="AL15" t="str">
            <v>日</v>
          </cell>
        </row>
        <row r="16">
          <cell r="B16">
            <v>10</v>
          </cell>
          <cell r="C16" t="str">
            <v>フットボールデー</v>
          </cell>
          <cell r="D16" t="str">
            <v>JFAフットボールデー 2011</v>
          </cell>
          <cell r="E16" t="str">
            <v/>
          </cell>
          <cell r="F16" t="str">
            <v>in </v>
          </cell>
          <cell r="G16">
            <v>300000</v>
          </cell>
          <cell r="P16" t="str">
            <v/>
          </cell>
          <cell r="S16" t="str">
            <v>（財）日本サッカー協会</v>
          </cell>
          <cell r="X16" t="str">
            <v>年</v>
          </cell>
          <cell r="Z16" t="str">
            <v>月</v>
          </cell>
          <cell r="AB16" t="str">
            <v>日</v>
          </cell>
          <cell r="AH16" t="str">
            <v>年</v>
          </cell>
          <cell r="AJ16" t="str">
            <v>月</v>
          </cell>
          <cell r="AL16" t="str">
            <v>日</v>
          </cell>
        </row>
        <row r="17">
          <cell r="B17">
            <v>11</v>
          </cell>
          <cell r="E17" t="str">
            <v/>
          </cell>
          <cell r="F17" t="str">
            <v>in </v>
          </cell>
          <cell r="P17" t="str">
            <v/>
          </cell>
          <cell r="S17" t="str">
            <v>（財）日本サッカー協会</v>
          </cell>
          <cell r="X17" t="str">
            <v>年</v>
          </cell>
          <cell r="Z17" t="str">
            <v>月</v>
          </cell>
          <cell r="AB17" t="str">
            <v>日</v>
          </cell>
          <cell r="AH17" t="str">
            <v>年</v>
          </cell>
          <cell r="AJ17" t="str">
            <v>月</v>
          </cell>
          <cell r="AL17" t="str">
            <v>日</v>
          </cell>
        </row>
        <row r="18">
          <cell r="B18">
            <v>12</v>
          </cell>
          <cell r="E18" t="str">
            <v/>
          </cell>
          <cell r="F18" t="str">
            <v>in </v>
          </cell>
          <cell r="P18" t="str">
            <v/>
          </cell>
          <cell r="S18" t="str">
            <v>（財）日本サッカー協会</v>
          </cell>
          <cell r="X18" t="str">
            <v>年</v>
          </cell>
          <cell r="Z18" t="str">
            <v>月</v>
          </cell>
          <cell r="AB18" t="str">
            <v>日</v>
          </cell>
          <cell r="AH18" t="str">
            <v>年</v>
          </cell>
          <cell r="AJ18" t="str">
            <v>月</v>
          </cell>
          <cell r="AL18" t="str">
            <v>日</v>
          </cell>
        </row>
        <row r="19">
          <cell r="B19">
            <v>13</v>
          </cell>
          <cell r="E19" t="str">
            <v/>
          </cell>
          <cell r="F19" t="str">
            <v>in </v>
          </cell>
          <cell r="P19" t="str">
            <v/>
          </cell>
          <cell r="S19" t="str">
            <v>（財）日本サッカー協会</v>
          </cell>
          <cell r="X19" t="str">
            <v>年</v>
          </cell>
          <cell r="Z19" t="str">
            <v>月</v>
          </cell>
          <cell r="AB19" t="str">
            <v>日</v>
          </cell>
          <cell r="AH19" t="str">
            <v>年</v>
          </cell>
          <cell r="AJ19" t="str">
            <v>月</v>
          </cell>
          <cell r="AL19" t="str">
            <v>日</v>
          </cell>
        </row>
        <row r="20">
          <cell r="B20">
            <v>14</v>
          </cell>
          <cell r="E20" t="str">
            <v/>
          </cell>
          <cell r="F20" t="str">
            <v>in </v>
          </cell>
          <cell r="P20" t="str">
            <v/>
          </cell>
          <cell r="S20" t="str">
            <v>（財）日本サッカー協会</v>
          </cell>
          <cell r="X20" t="str">
            <v>年</v>
          </cell>
          <cell r="Z20" t="str">
            <v>月</v>
          </cell>
          <cell r="AB20" t="str">
            <v>日</v>
          </cell>
          <cell r="AH20" t="str">
            <v>年</v>
          </cell>
          <cell r="AJ20" t="str">
            <v>月</v>
          </cell>
          <cell r="AL20" t="str">
            <v>日</v>
          </cell>
        </row>
        <row r="21">
          <cell r="B21">
            <v>15</v>
          </cell>
          <cell r="E21" t="str">
            <v/>
          </cell>
          <cell r="F21" t="str">
            <v>in </v>
          </cell>
          <cell r="P21" t="str">
            <v/>
          </cell>
          <cell r="S21" t="str">
            <v>（財）日本サッカー協会</v>
          </cell>
          <cell r="X21" t="str">
            <v>年</v>
          </cell>
          <cell r="Z21" t="str">
            <v>月</v>
          </cell>
          <cell r="AB21" t="str">
            <v>日</v>
          </cell>
          <cell r="AH21" t="str">
            <v>年</v>
          </cell>
          <cell r="AJ21" t="str">
            <v>月</v>
          </cell>
          <cell r="AL21" t="str">
            <v>日</v>
          </cell>
        </row>
        <row r="22">
          <cell r="B22">
            <v>16</v>
          </cell>
          <cell r="E22" t="str">
            <v/>
          </cell>
          <cell r="F22" t="str">
            <v>in </v>
          </cell>
          <cell r="P22" t="str">
            <v/>
          </cell>
          <cell r="S22" t="str">
            <v>（財）日本サッカー協会</v>
          </cell>
          <cell r="X22" t="str">
            <v>年</v>
          </cell>
          <cell r="Z22" t="str">
            <v>月</v>
          </cell>
          <cell r="AB22" t="str">
            <v>日</v>
          </cell>
          <cell r="AH22" t="str">
            <v>年</v>
          </cell>
          <cell r="AJ22" t="str">
            <v>月</v>
          </cell>
          <cell r="AL22" t="str">
            <v>日</v>
          </cell>
        </row>
        <row r="23">
          <cell r="B23">
            <v>17</v>
          </cell>
          <cell r="E23" t="str">
            <v/>
          </cell>
          <cell r="F23" t="str">
            <v>in </v>
          </cell>
          <cell r="P23" t="str">
            <v/>
          </cell>
          <cell r="S23" t="str">
            <v>（財）日本サッカー協会</v>
          </cell>
          <cell r="X23" t="str">
            <v>年</v>
          </cell>
          <cell r="Z23" t="str">
            <v>月</v>
          </cell>
          <cell r="AB23" t="str">
            <v>日</v>
          </cell>
          <cell r="AH23" t="str">
            <v>年</v>
          </cell>
          <cell r="AJ23" t="str">
            <v>月</v>
          </cell>
          <cell r="AL23" t="str">
            <v>日</v>
          </cell>
        </row>
        <row r="24">
          <cell r="B24">
            <v>18</v>
          </cell>
          <cell r="E24" t="str">
            <v/>
          </cell>
          <cell r="F24" t="str">
            <v>in </v>
          </cell>
          <cell r="P24" t="str">
            <v/>
          </cell>
          <cell r="S24" t="str">
            <v>（財）日本サッカー協会</v>
          </cell>
          <cell r="X24" t="str">
            <v>年</v>
          </cell>
          <cell r="Z24" t="str">
            <v>月</v>
          </cell>
          <cell r="AB24" t="str">
            <v>日</v>
          </cell>
          <cell r="AH24" t="str">
            <v>年</v>
          </cell>
          <cell r="AJ24" t="str">
            <v>月</v>
          </cell>
          <cell r="AL24" t="str">
            <v>日</v>
          </cell>
        </row>
        <row r="25">
          <cell r="B25">
            <v>19</v>
          </cell>
          <cell r="E25" t="str">
            <v/>
          </cell>
          <cell r="F25" t="str">
            <v>in </v>
          </cell>
          <cell r="P25" t="str">
            <v/>
          </cell>
          <cell r="S25" t="str">
            <v>（財）日本サッカー協会</v>
          </cell>
          <cell r="X25" t="str">
            <v>年</v>
          </cell>
          <cell r="Z25" t="str">
            <v>月</v>
          </cell>
          <cell r="AB25" t="str">
            <v>日</v>
          </cell>
          <cell r="AH25" t="str">
            <v>年</v>
          </cell>
          <cell r="AJ25" t="str">
            <v>月</v>
          </cell>
          <cell r="AL25" t="str">
            <v>日</v>
          </cell>
        </row>
        <row r="26">
          <cell r="B26">
            <v>20</v>
          </cell>
          <cell r="E26" t="str">
            <v/>
          </cell>
          <cell r="F26" t="str">
            <v>in </v>
          </cell>
          <cell r="P26" t="str">
            <v/>
          </cell>
          <cell r="S26" t="str">
            <v>（財）日本サッカー協会</v>
          </cell>
          <cell r="X26" t="str">
            <v>年</v>
          </cell>
          <cell r="Z26" t="str">
            <v>月</v>
          </cell>
          <cell r="AB26" t="str">
            <v>日</v>
          </cell>
          <cell r="AH26" t="str">
            <v>年</v>
          </cell>
          <cell r="AJ26" t="str">
            <v>月</v>
          </cell>
          <cell r="AL26" t="str">
            <v>日</v>
          </cell>
        </row>
        <row r="27">
          <cell r="B27">
            <v>21</v>
          </cell>
          <cell r="E27" t="str">
            <v/>
          </cell>
          <cell r="F27" t="str">
            <v>in </v>
          </cell>
          <cell r="P27" t="str">
            <v/>
          </cell>
          <cell r="S27" t="str">
            <v>（財）日本サッカー協会</v>
          </cell>
          <cell r="X27" t="str">
            <v>年</v>
          </cell>
          <cell r="Z27" t="str">
            <v>月</v>
          </cell>
          <cell r="AB27" t="str">
            <v>日</v>
          </cell>
          <cell r="AH27" t="str">
            <v>年</v>
          </cell>
          <cell r="AJ27" t="str">
            <v>月</v>
          </cell>
          <cell r="AL27" t="str">
            <v>日</v>
          </cell>
        </row>
        <row r="28">
          <cell r="B28">
            <v>22</v>
          </cell>
          <cell r="E28" t="str">
            <v/>
          </cell>
          <cell r="F28" t="str">
            <v>in </v>
          </cell>
          <cell r="P28" t="str">
            <v/>
          </cell>
          <cell r="S28" t="str">
            <v>（財）日本サッカー協会</v>
          </cell>
          <cell r="X28" t="str">
            <v>年</v>
          </cell>
          <cell r="Z28" t="str">
            <v>月</v>
          </cell>
          <cell r="AB28" t="str">
            <v>日</v>
          </cell>
          <cell r="AH28" t="str">
            <v>年</v>
          </cell>
          <cell r="AJ28" t="str">
            <v>月</v>
          </cell>
          <cell r="AL28" t="str">
            <v>日</v>
          </cell>
        </row>
        <row r="29">
          <cell r="B29">
            <v>23</v>
          </cell>
          <cell r="E29" t="str">
            <v/>
          </cell>
          <cell r="F29" t="str">
            <v>in </v>
          </cell>
          <cell r="P29" t="str">
            <v/>
          </cell>
          <cell r="S29" t="str">
            <v>（財）日本サッカー協会</v>
          </cell>
          <cell r="X29" t="str">
            <v>年</v>
          </cell>
          <cell r="Z29" t="str">
            <v>月</v>
          </cell>
          <cell r="AB29" t="str">
            <v>日</v>
          </cell>
          <cell r="AH29" t="str">
            <v>年</v>
          </cell>
          <cell r="AJ29" t="str">
            <v>月</v>
          </cell>
          <cell r="AL29" t="str">
            <v>日</v>
          </cell>
        </row>
        <row r="30">
          <cell r="B30">
            <v>24</v>
          </cell>
          <cell r="E30" t="str">
            <v/>
          </cell>
          <cell r="F30" t="str">
            <v>in </v>
          </cell>
          <cell r="P30" t="str">
            <v/>
          </cell>
          <cell r="S30" t="str">
            <v>（財）日本サッカー協会</v>
          </cell>
          <cell r="X30" t="str">
            <v>年</v>
          </cell>
          <cell r="Z30" t="str">
            <v>月</v>
          </cell>
          <cell r="AB30" t="str">
            <v>日</v>
          </cell>
          <cell r="AH30" t="str">
            <v>年</v>
          </cell>
          <cell r="AJ30" t="str">
            <v>月</v>
          </cell>
          <cell r="AL30" t="str">
            <v>日</v>
          </cell>
        </row>
        <row r="31">
          <cell r="B31">
            <v>25</v>
          </cell>
          <cell r="E31" t="str">
            <v/>
          </cell>
          <cell r="F31" t="str">
            <v>in </v>
          </cell>
          <cell r="P31" t="str">
            <v/>
          </cell>
          <cell r="S31" t="str">
            <v>（財）日本サッカー協会</v>
          </cell>
          <cell r="X31" t="str">
            <v>年</v>
          </cell>
          <cell r="Z31" t="str">
            <v>月</v>
          </cell>
          <cell r="AB31" t="str">
            <v>日</v>
          </cell>
          <cell r="AH31" t="str">
            <v>年</v>
          </cell>
          <cell r="AJ31" t="str">
            <v>月</v>
          </cell>
          <cell r="AL31" t="str">
            <v>日</v>
          </cell>
        </row>
        <row r="32">
          <cell r="B32">
            <v>26</v>
          </cell>
          <cell r="E32" t="str">
            <v/>
          </cell>
          <cell r="F32" t="str">
            <v>in </v>
          </cell>
          <cell r="P32" t="str">
            <v/>
          </cell>
          <cell r="S32" t="str">
            <v>（財）日本サッカー協会</v>
          </cell>
          <cell r="X32" t="str">
            <v>年</v>
          </cell>
          <cell r="Z32" t="str">
            <v>月</v>
          </cell>
          <cell r="AB32" t="str">
            <v>日</v>
          </cell>
          <cell r="AH32" t="str">
            <v>年</v>
          </cell>
          <cell r="AJ32" t="str">
            <v>月</v>
          </cell>
          <cell r="AL32" t="str">
            <v>日</v>
          </cell>
        </row>
        <row r="33">
          <cell r="B33">
            <v>27</v>
          </cell>
          <cell r="E33" t="str">
            <v/>
          </cell>
          <cell r="F33" t="str">
            <v>in </v>
          </cell>
          <cell r="P33" t="str">
            <v/>
          </cell>
          <cell r="S33" t="str">
            <v>（財）日本サッカー協会</v>
          </cell>
          <cell r="X33" t="str">
            <v>年</v>
          </cell>
          <cell r="Z33" t="str">
            <v>月</v>
          </cell>
          <cell r="AB33" t="str">
            <v>日</v>
          </cell>
          <cell r="AH33" t="str">
            <v>年</v>
          </cell>
          <cell r="AJ33" t="str">
            <v>月</v>
          </cell>
          <cell r="AL33" t="str">
            <v>日</v>
          </cell>
        </row>
        <row r="34">
          <cell r="B34">
            <v>28</v>
          </cell>
          <cell r="E34" t="str">
            <v/>
          </cell>
          <cell r="F34" t="str">
            <v>in </v>
          </cell>
          <cell r="P34" t="str">
            <v/>
          </cell>
          <cell r="S34" t="str">
            <v>（財）日本サッカー協会</v>
          </cell>
          <cell r="X34" t="str">
            <v>年</v>
          </cell>
          <cell r="Z34" t="str">
            <v>月</v>
          </cell>
          <cell r="AB34" t="str">
            <v>日</v>
          </cell>
          <cell r="AH34" t="str">
            <v>年</v>
          </cell>
          <cell r="AJ34" t="str">
            <v>月</v>
          </cell>
          <cell r="AL34" t="str">
            <v>日</v>
          </cell>
        </row>
        <row r="35">
          <cell r="B35">
            <v>29</v>
          </cell>
          <cell r="E35" t="str">
            <v/>
          </cell>
          <cell r="F35" t="str">
            <v>in </v>
          </cell>
          <cell r="P35" t="str">
            <v/>
          </cell>
          <cell r="S35" t="str">
            <v>（財）日本サッカー協会</v>
          </cell>
          <cell r="X35" t="str">
            <v>年</v>
          </cell>
          <cell r="Z35" t="str">
            <v>月</v>
          </cell>
          <cell r="AB35" t="str">
            <v>日</v>
          </cell>
          <cell r="AH35" t="str">
            <v>年</v>
          </cell>
          <cell r="AJ35" t="str">
            <v>月</v>
          </cell>
          <cell r="AL35" t="str">
            <v>日</v>
          </cell>
        </row>
        <row r="36">
          <cell r="B36">
            <v>30</v>
          </cell>
          <cell r="E36" t="str">
            <v/>
          </cell>
          <cell r="F36" t="str">
            <v>in </v>
          </cell>
          <cell r="P36" t="str">
            <v/>
          </cell>
          <cell r="S36" t="str">
            <v>（財）日本サッカー協会</v>
          </cell>
          <cell r="X36" t="str">
            <v>年</v>
          </cell>
          <cell r="Z36" t="str">
            <v>月</v>
          </cell>
          <cell r="AB36" t="str">
            <v>日</v>
          </cell>
          <cell r="AH36" t="str">
            <v>年</v>
          </cell>
          <cell r="AJ36" t="str">
            <v>月</v>
          </cell>
          <cell r="AL36" t="str">
            <v>日</v>
          </cell>
        </row>
        <row r="37">
          <cell r="B37">
            <v>31</v>
          </cell>
          <cell r="E37" t="str">
            <v/>
          </cell>
          <cell r="F37" t="str">
            <v>in </v>
          </cell>
          <cell r="P37" t="str">
            <v/>
          </cell>
          <cell r="S37" t="str">
            <v>（財）日本サッカー協会</v>
          </cell>
          <cell r="X37" t="str">
            <v>年</v>
          </cell>
          <cell r="Z37" t="str">
            <v>月</v>
          </cell>
          <cell r="AB37" t="str">
            <v>日</v>
          </cell>
          <cell r="AH37" t="str">
            <v>年</v>
          </cell>
          <cell r="AJ37" t="str">
            <v>月</v>
          </cell>
          <cell r="AL37" t="str">
            <v>日</v>
          </cell>
        </row>
        <row r="38">
          <cell r="B38">
            <v>32</v>
          </cell>
          <cell r="E38" t="str">
            <v/>
          </cell>
          <cell r="F38" t="str">
            <v>in </v>
          </cell>
          <cell r="P38" t="str">
            <v/>
          </cell>
          <cell r="S38" t="str">
            <v>（財）日本サッカー協会</v>
          </cell>
          <cell r="X38" t="str">
            <v>年</v>
          </cell>
          <cell r="Z38" t="str">
            <v>月</v>
          </cell>
          <cell r="AB38" t="str">
            <v>日</v>
          </cell>
          <cell r="AH38" t="str">
            <v>年</v>
          </cell>
          <cell r="AJ38" t="str">
            <v>月</v>
          </cell>
          <cell r="AL38" t="str">
            <v>日</v>
          </cell>
        </row>
        <row r="39">
          <cell r="B39">
            <v>33</v>
          </cell>
          <cell r="E39" t="str">
            <v/>
          </cell>
          <cell r="F39" t="str">
            <v>in </v>
          </cell>
          <cell r="P39" t="str">
            <v/>
          </cell>
          <cell r="S39" t="str">
            <v>（財）日本サッカー協会</v>
          </cell>
          <cell r="X39" t="str">
            <v>年</v>
          </cell>
          <cell r="Z39" t="str">
            <v>月</v>
          </cell>
          <cell r="AB39" t="str">
            <v>日</v>
          </cell>
          <cell r="AH39" t="str">
            <v>年</v>
          </cell>
          <cell r="AJ39" t="str">
            <v>月</v>
          </cell>
          <cell r="AL39" t="str">
            <v>日</v>
          </cell>
        </row>
        <row r="40">
          <cell r="B40">
            <v>34</v>
          </cell>
          <cell r="E40" t="str">
            <v/>
          </cell>
          <cell r="F40" t="str">
            <v>in </v>
          </cell>
          <cell r="P40" t="str">
            <v/>
          </cell>
          <cell r="S40" t="str">
            <v>（財）日本サッカー協会</v>
          </cell>
          <cell r="X40" t="str">
            <v>年</v>
          </cell>
          <cell r="Z40" t="str">
            <v>月</v>
          </cell>
          <cell r="AB40" t="str">
            <v>日</v>
          </cell>
          <cell r="AH40" t="str">
            <v>年</v>
          </cell>
          <cell r="AJ40" t="str">
            <v>月</v>
          </cell>
          <cell r="AL40" t="str">
            <v>日</v>
          </cell>
        </row>
        <row r="41">
          <cell r="B41">
            <v>35</v>
          </cell>
          <cell r="E41" t="str">
            <v/>
          </cell>
          <cell r="F41" t="str">
            <v>in </v>
          </cell>
          <cell r="P41" t="str">
            <v/>
          </cell>
          <cell r="S41" t="str">
            <v>（財）日本サッカー協会</v>
          </cell>
          <cell r="X41" t="str">
            <v>年</v>
          </cell>
          <cell r="Z41" t="str">
            <v>月</v>
          </cell>
          <cell r="AB41" t="str">
            <v>日</v>
          </cell>
          <cell r="AH41" t="str">
            <v>年</v>
          </cell>
          <cell r="AJ41" t="str">
            <v>月</v>
          </cell>
          <cell r="AL41" t="str">
            <v>日</v>
          </cell>
        </row>
        <row r="42">
          <cell r="B42">
            <v>36</v>
          </cell>
          <cell r="E42" t="str">
            <v/>
          </cell>
          <cell r="F42" t="str">
            <v>in </v>
          </cell>
          <cell r="P42" t="str">
            <v/>
          </cell>
          <cell r="S42" t="str">
            <v>（財）日本サッカー協会</v>
          </cell>
          <cell r="X42" t="str">
            <v>年</v>
          </cell>
          <cell r="Z42" t="str">
            <v>月</v>
          </cell>
          <cell r="AB42" t="str">
            <v>日</v>
          </cell>
          <cell r="AH42" t="str">
            <v>年</v>
          </cell>
          <cell r="AJ42" t="str">
            <v>月</v>
          </cell>
          <cell r="AL42" t="str">
            <v>日</v>
          </cell>
        </row>
        <row r="43">
          <cell r="B43">
            <v>37</v>
          </cell>
          <cell r="E43" t="str">
            <v/>
          </cell>
          <cell r="F43" t="str">
            <v>in </v>
          </cell>
          <cell r="P43" t="str">
            <v/>
          </cell>
          <cell r="S43" t="str">
            <v>（財）日本サッカー協会</v>
          </cell>
          <cell r="X43" t="str">
            <v>年</v>
          </cell>
          <cell r="Z43" t="str">
            <v>月</v>
          </cell>
          <cell r="AB43" t="str">
            <v>日</v>
          </cell>
          <cell r="AH43" t="str">
            <v>年</v>
          </cell>
          <cell r="AJ43" t="str">
            <v>月</v>
          </cell>
          <cell r="AL43" t="str">
            <v>日</v>
          </cell>
        </row>
        <row r="44">
          <cell r="B44">
            <v>38</v>
          </cell>
          <cell r="E44" t="str">
            <v/>
          </cell>
          <cell r="F44" t="str">
            <v>in </v>
          </cell>
          <cell r="P44" t="str">
            <v/>
          </cell>
          <cell r="S44" t="str">
            <v>（財）日本サッカー協会</v>
          </cell>
          <cell r="X44" t="str">
            <v>年</v>
          </cell>
          <cell r="Z44" t="str">
            <v>月</v>
          </cell>
          <cell r="AB44" t="str">
            <v>日</v>
          </cell>
          <cell r="AH44" t="str">
            <v>年</v>
          </cell>
          <cell r="AJ44" t="str">
            <v>月</v>
          </cell>
          <cell r="AL44" t="str">
            <v>日</v>
          </cell>
        </row>
        <row r="45">
          <cell r="B45">
            <v>39</v>
          </cell>
          <cell r="E45" t="str">
            <v/>
          </cell>
          <cell r="F45" t="str">
            <v>in </v>
          </cell>
          <cell r="P45" t="str">
            <v/>
          </cell>
          <cell r="S45" t="str">
            <v>（財）日本サッカー協会</v>
          </cell>
          <cell r="X45" t="str">
            <v>年</v>
          </cell>
          <cell r="Z45" t="str">
            <v>月</v>
          </cell>
          <cell r="AB45" t="str">
            <v>日</v>
          </cell>
          <cell r="AH45" t="str">
            <v>年</v>
          </cell>
          <cell r="AJ45" t="str">
            <v>月</v>
          </cell>
          <cell r="AL45" t="str">
            <v>日</v>
          </cell>
        </row>
        <row r="46">
          <cell r="B46">
            <v>40</v>
          </cell>
          <cell r="E46" t="str">
            <v/>
          </cell>
          <cell r="F46" t="str">
            <v>in </v>
          </cell>
          <cell r="P46" t="str">
            <v/>
          </cell>
          <cell r="S46" t="str">
            <v>（財）日本サッカー協会</v>
          </cell>
          <cell r="X46" t="str">
            <v>年</v>
          </cell>
          <cell r="Z46" t="str">
            <v>月</v>
          </cell>
          <cell r="AB46" t="str">
            <v>日</v>
          </cell>
          <cell r="AH46" t="str">
            <v>年</v>
          </cell>
          <cell r="AJ46" t="str">
            <v>月</v>
          </cell>
          <cell r="AL46" t="str">
            <v>日</v>
          </cell>
        </row>
        <row r="47">
          <cell r="B47">
            <v>41</v>
          </cell>
          <cell r="E47" t="str">
            <v/>
          </cell>
          <cell r="F47" t="str">
            <v>in </v>
          </cell>
          <cell r="P47" t="str">
            <v/>
          </cell>
          <cell r="S47" t="str">
            <v>（財）日本サッカー協会</v>
          </cell>
          <cell r="X47" t="str">
            <v>年</v>
          </cell>
          <cell r="Z47" t="str">
            <v>月</v>
          </cell>
          <cell r="AB47" t="str">
            <v>日</v>
          </cell>
          <cell r="AH47" t="str">
            <v>年</v>
          </cell>
          <cell r="AJ47" t="str">
            <v>月</v>
          </cell>
          <cell r="AL47" t="str">
            <v>日</v>
          </cell>
        </row>
        <row r="48">
          <cell r="B48">
            <v>42</v>
          </cell>
          <cell r="E48" t="str">
            <v/>
          </cell>
          <cell r="F48" t="str">
            <v>in </v>
          </cell>
          <cell r="P48" t="str">
            <v/>
          </cell>
          <cell r="S48" t="str">
            <v>（財）日本サッカー協会</v>
          </cell>
          <cell r="X48" t="str">
            <v>年</v>
          </cell>
          <cell r="Z48" t="str">
            <v>月</v>
          </cell>
          <cell r="AB48" t="str">
            <v>日</v>
          </cell>
          <cell r="AH48" t="str">
            <v>年</v>
          </cell>
          <cell r="AJ48" t="str">
            <v>月</v>
          </cell>
          <cell r="AL48" t="str">
            <v>日</v>
          </cell>
        </row>
        <row r="49">
          <cell r="B49">
            <v>43</v>
          </cell>
          <cell r="E49" t="str">
            <v/>
          </cell>
          <cell r="F49" t="str">
            <v>in </v>
          </cell>
          <cell r="P49" t="str">
            <v/>
          </cell>
          <cell r="S49" t="str">
            <v>（財）日本サッカー協会</v>
          </cell>
          <cell r="X49" t="str">
            <v>年</v>
          </cell>
          <cell r="Z49" t="str">
            <v>月</v>
          </cell>
          <cell r="AB49" t="str">
            <v>日</v>
          </cell>
          <cell r="AH49" t="str">
            <v>年</v>
          </cell>
          <cell r="AJ49" t="str">
            <v>月</v>
          </cell>
          <cell r="AL49" t="str">
            <v>日</v>
          </cell>
        </row>
        <row r="50">
          <cell r="B50">
            <v>44</v>
          </cell>
          <cell r="E50" t="str">
            <v/>
          </cell>
          <cell r="F50" t="str">
            <v>in </v>
          </cell>
          <cell r="P50" t="str">
            <v/>
          </cell>
          <cell r="S50" t="str">
            <v>（財）日本サッカー協会</v>
          </cell>
          <cell r="X50" t="str">
            <v>年</v>
          </cell>
          <cell r="Z50" t="str">
            <v>月</v>
          </cell>
          <cell r="AB50" t="str">
            <v>日</v>
          </cell>
          <cell r="AH50" t="str">
            <v>年</v>
          </cell>
          <cell r="AJ50" t="str">
            <v>月</v>
          </cell>
          <cell r="AL50" t="str">
            <v>日</v>
          </cell>
        </row>
        <row r="51">
          <cell r="B51">
            <v>45</v>
          </cell>
          <cell r="E51" t="str">
            <v/>
          </cell>
          <cell r="F51" t="str">
            <v>in </v>
          </cell>
          <cell r="P51" t="str">
            <v/>
          </cell>
          <cell r="S51" t="str">
            <v>（財）日本サッカー協会</v>
          </cell>
          <cell r="X51" t="str">
            <v>年</v>
          </cell>
          <cell r="Z51" t="str">
            <v>月</v>
          </cell>
          <cell r="AB51" t="str">
            <v>日</v>
          </cell>
          <cell r="AH51" t="str">
            <v>年</v>
          </cell>
          <cell r="AJ51" t="str">
            <v>月</v>
          </cell>
          <cell r="AL51" t="str">
            <v>日</v>
          </cell>
        </row>
        <row r="52">
          <cell r="B52">
            <v>46</v>
          </cell>
          <cell r="E52" t="str">
            <v/>
          </cell>
          <cell r="F52" t="str">
            <v>in </v>
          </cell>
          <cell r="P52" t="str">
            <v/>
          </cell>
          <cell r="S52" t="str">
            <v>（財）日本サッカー協会</v>
          </cell>
          <cell r="X52" t="str">
            <v>年</v>
          </cell>
          <cell r="Z52" t="str">
            <v>月</v>
          </cell>
          <cell r="AB52" t="str">
            <v>日</v>
          </cell>
          <cell r="AH52" t="str">
            <v>年</v>
          </cell>
          <cell r="AJ52" t="str">
            <v>月</v>
          </cell>
          <cell r="AL52" t="str">
            <v>日</v>
          </cell>
        </row>
        <row r="53">
          <cell r="B53">
            <v>47</v>
          </cell>
          <cell r="E53" t="str">
            <v/>
          </cell>
          <cell r="F53" t="str">
            <v>in </v>
          </cell>
          <cell r="P53" t="str">
            <v/>
          </cell>
          <cell r="S53" t="str">
            <v>（財）日本サッカー協会</v>
          </cell>
          <cell r="X53" t="str">
            <v>年</v>
          </cell>
          <cell r="Z53" t="str">
            <v>月</v>
          </cell>
          <cell r="AB53" t="str">
            <v>日</v>
          </cell>
          <cell r="AH53" t="str">
            <v>年</v>
          </cell>
          <cell r="AJ53" t="str">
            <v>月</v>
          </cell>
          <cell r="AL53" t="str">
            <v>日</v>
          </cell>
        </row>
        <row r="54">
          <cell r="B54">
            <v>48</v>
          </cell>
          <cell r="E54" t="str">
            <v/>
          </cell>
          <cell r="F54" t="str">
            <v>in </v>
          </cell>
          <cell r="P54" t="str">
            <v/>
          </cell>
          <cell r="S54" t="str">
            <v>（財）日本サッカー協会</v>
          </cell>
          <cell r="X54" t="str">
            <v>年</v>
          </cell>
          <cell r="Z54" t="str">
            <v>月</v>
          </cell>
          <cell r="AB54" t="str">
            <v>日</v>
          </cell>
          <cell r="AH54" t="str">
            <v>年</v>
          </cell>
          <cell r="AJ54" t="str">
            <v>月</v>
          </cell>
          <cell r="AL54" t="str">
            <v>日</v>
          </cell>
        </row>
        <row r="55">
          <cell r="B55">
            <v>49</v>
          </cell>
          <cell r="E55" t="str">
            <v/>
          </cell>
          <cell r="F55" t="str">
            <v>in </v>
          </cell>
          <cell r="P55" t="str">
            <v/>
          </cell>
          <cell r="S55" t="str">
            <v>（財）日本サッカー協会</v>
          </cell>
          <cell r="X55" t="str">
            <v>年</v>
          </cell>
          <cell r="Z55" t="str">
            <v>月</v>
          </cell>
          <cell r="AB55" t="str">
            <v>日</v>
          </cell>
          <cell r="AH55" t="str">
            <v>年</v>
          </cell>
          <cell r="AJ55" t="str">
            <v>月</v>
          </cell>
          <cell r="AL55" t="str">
            <v>日</v>
          </cell>
        </row>
        <row r="56">
          <cell r="B56">
            <v>50</v>
          </cell>
          <cell r="E56" t="str">
            <v/>
          </cell>
          <cell r="F56" t="str">
            <v>in </v>
          </cell>
          <cell r="P56" t="str">
            <v/>
          </cell>
          <cell r="S56" t="str">
            <v>（財）日本サッカー協会</v>
          </cell>
          <cell r="X56" t="str">
            <v>年</v>
          </cell>
          <cell r="Z56" t="str">
            <v>月</v>
          </cell>
          <cell r="AB56" t="str">
            <v>日</v>
          </cell>
          <cell r="AH56" t="str">
            <v>年</v>
          </cell>
          <cell r="AJ56" t="str">
            <v>月</v>
          </cell>
          <cell r="AL56" t="str">
            <v>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tabColor theme="3" tint="-0.24997000396251678"/>
    <pageSetUpPr fitToPage="1"/>
  </sheetPr>
  <dimension ref="A1:BN151"/>
  <sheetViews>
    <sheetView showGridLines="0" showRowColHeaders="0" showZeros="0" tabSelected="1" showOutlineSymbols="0" zoomScalePageLayoutView="0" workbookViewId="0" topLeftCell="A1">
      <selection activeCell="A2" sqref="A2"/>
    </sheetView>
  </sheetViews>
  <sheetFormatPr defaultColWidth="8.875" defaultRowHeight="13.5"/>
  <cols>
    <col min="1" max="27" width="5.625" style="0" customWidth="1"/>
    <col min="28" max="51" width="9.00390625" style="0" customWidth="1"/>
    <col min="52" max="60" width="8.875" style="0" customWidth="1"/>
    <col min="61" max="61" width="40.625" style="0" customWidth="1"/>
    <col min="62" max="62" width="12.625" style="0" customWidth="1"/>
    <col min="63" max="63" width="24.625" style="0" customWidth="1"/>
    <col min="64" max="64" width="30.50390625" style="0" customWidth="1"/>
  </cols>
  <sheetData>
    <row r="1" spans="1:66" ht="19.5" customHeight="1">
      <c r="A1" s="224"/>
      <c r="B1" s="544" t="s">
        <v>831</v>
      </c>
      <c r="C1" s="544"/>
      <c r="D1" s="544"/>
      <c r="E1" s="544"/>
      <c r="F1" s="544"/>
      <c r="G1" s="544"/>
      <c r="H1" s="544"/>
      <c r="I1" s="544"/>
      <c r="J1" s="544"/>
      <c r="K1" s="544"/>
      <c r="L1" s="544"/>
      <c r="M1" s="544"/>
      <c r="N1" s="544"/>
      <c r="O1" s="544"/>
      <c r="P1" s="544"/>
      <c r="Q1" s="544"/>
      <c r="R1" s="544"/>
      <c r="S1" s="544"/>
      <c r="T1" s="544"/>
      <c r="U1" s="544"/>
      <c r="V1" s="544"/>
      <c r="W1" s="544"/>
      <c r="X1" s="544"/>
      <c r="Y1" s="225"/>
      <c r="Z1" s="225"/>
      <c r="AA1" s="225"/>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5"/>
      <c r="BA1" s="225"/>
      <c r="BB1" s="225"/>
      <c r="BC1" s="225"/>
      <c r="BD1" s="225"/>
      <c r="BE1" s="225"/>
      <c r="BF1" s="225"/>
      <c r="BG1" s="225"/>
      <c r="BH1" s="225"/>
      <c r="BI1" s="310"/>
      <c r="BJ1" s="310"/>
      <c r="BK1" s="310"/>
      <c r="BL1" s="310"/>
      <c r="BM1" s="310"/>
      <c r="BN1" s="310"/>
    </row>
    <row r="2" spans="1:66" ht="19.5" customHeight="1">
      <c r="A2" s="224"/>
      <c r="B2" s="544"/>
      <c r="C2" s="544"/>
      <c r="D2" s="544"/>
      <c r="E2" s="544"/>
      <c r="F2" s="544"/>
      <c r="G2" s="544"/>
      <c r="H2" s="544"/>
      <c r="I2" s="544"/>
      <c r="J2" s="544"/>
      <c r="K2" s="544"/>
      <c r="L2" s="544"/>
      <c r="M2" s="544"/>
      <c r="N2" s="544"/>
      <c r="O2" s="544"/>
      <c r="P2" s="544"/>
      <c r="Q2" s="544"/>
      <c r="R2" s="544"/>
      <c r="S2" s="544"/>
      <c r="T2" s="544"/>
      <c r="U2" s="544"/>
      <c r="V2" s="544"/>
      <c r="W2" s="544"/>
      <c r="X2" s="544"/>
      <c r="Y2" s="225"/>
      <c r="Z2" s="225"/>
      <c r="AA2" s="225"/>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5"/>
      <c r="BA2" s="225"/>
      <c r="BB2" s="225"/>
      <c r="BC2" s="225"/>
      <c r="BD2" s="225"/>
      <c r="BE2" s="225"/>
      <c r="BF2" s="225"/>
      <c r="BG2" s="225"/>
      <c r="BH2" s="225"/>
      <c r="BI2" s="310"/>
      <c r="BJ2" s="310"/>
      <c r="BK2" s="310"/>
      <c r="BL2" s="310"/>
      <c r="BM2" s="310"/>
      <c r="BN2" s="310"/>
    </row>
    <row r="3" spans="1:66" ht="19.5" customHeight="1">
      <c r="A3" s="224"/>
      <c r="B3" s="545" t="str">
        <f>"岩手県高体連サッカー専門部／(公社)岩手県サッカー協会２種委員会　関連様式集　[　"&amp;'選手データ'!$AD$6&amp;"年版　]"</f>
        <v>岩手県高体連サッカー専門部／(公社)岩手県サッカー協会２種委員会　関連様式集　[　2018年版　]</v>
      </c>
      <c r="C3" s="545"/>
      <c r="D3" s="545"/>
      <c r="E3" s="545"/>
      <c r="F3" s="545"/>
      <c r="G3" s="545"/>
      <c r="H3" s="545"/>
      <c r="I3" s="545"/>
      <c r="J3" s="545"/>
      <c r="K3" s="545"/>
      <c r="L3" s="545"/>
      <c r="M3" s="545"/>
      <c r="N3" s="545"/>
      <c r="O3" s="545"/>
      <c r="P3" s="545"/>
      <c r="Q3" s="545"/>
      <c r="R3" s="545"/>
      <c r="S3" s="545"/>
      <c r="T3" s="545"/>
      <c r="U3" s="545"/>
      <c r="V3" s="545"/>
      <c r="W3" s="545"/>
      <c r="X3" s="545"/>
      <c r="Y3" s="225"/>
      <c r="Z3" s="225"/>
      <c r="AA3" s="225"/>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5"/>
      <c r="BA3" s="225"/>
      <c r="BB3" s="225"/>
      <c r="BC3" s="225"/>
      <c r="BD3" s="225"/>
      <c r="BE3" s="225"/>
      <c r="BF3" s="225"/>
      <c r="BG3" s="225"/>
      <c r="BH3" s="225"/>
      <c r="BI3" s="310"/>
      <c r="BJ3" s="310"/>
      <c r="BK3" s="310"/>
      <c r="BL3" s="310"/>
      <c r="BM3" s="310"/>
      <c r="BN3" s="310"/>
    </row>
    <row r="4" spans="1:66" ht="19.5" customHeight="1" thickBot="1">
      <c r="A4" s="224"/>
      <c r="B4" s="520" t="s">
        <v>976</v>
      </c>
      <c r="C4" s="520"/>
      <c r="D4" s="520"/>
      <c r="E4" s="224"/>
      <c r="F4" s="224"/>
      <c r="G4" s="224"/>
      <c r="H4" s="224"/>
      <c r="I4" s="224"/>
      <c r="J4" s="224"/>
      <c r="K4" s="224"/>
      <c r="L4" s="224"/>
      <c r="M4" s="224"/>
      <c r="N4" s="224"/>
      <c r="O4" s="224"/>
      <c r="P4" s="224"/>
      <c r="Q4" s="224"/>
      <c r="R4" s="224"/>
      <c r="S4" s="224"/>
      <c r="T4" s="224"/>
      <c r="U4" s="224"/>
      <c r="V4" s="224"/>
      <c r="W4" s="224"/>
      <c r="X4" s="224"/>
      <c r="Y4" s="225"/>
      <c r="Z4" s="225"/>
      <c r="AA4" s="225"/>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5"/>
      <c r="BA4" s="225"/>
      <c r="BB4" s="225"/>
      <c r="BC4" s="225"/>
      <c r="BD4" s="225"/>
      <c r="BE4" s="225"/>
      <c r="BF4" s="225"/>
      <c r="BG4" s="225"/>
      <c r="BH4" s="225"/>
      <c r="BI4" s="310"/>
      <c r="BJ4" s="310"/>
      <c r="BK4" s="310"/>
      <c r="BL4" s="310"/>
      <c r="BM4" s="310"/>
      <c r="BN4" s="310"/>
    </row>
    <row r="5" spans="1:66" ht="19.5" customHeight="1" thickTop="1">
      <c r="A5" s="224"/>
      <c r="B5" s="497" t="s">
        <v>625</v>
      </c>
      <c r="C5" s="498"/>
      <c r="D5" s="498"/>
      <c r="E5" s="498"/>
      <c r="F5" s="498"/>
      <c r="G5" s="498"/>
      <c r="H5" s="498"/>
      <c r="I5" s="498"/>
      <c r="J5" s="498"/>
      <c r="K5" s="498"/>
      <c r="L5" s="499"/>
      <c r="M5" s="244"/>
      <c r="N5" s="521" t="s">
        <v>832</v>
      </c>
      <c r="O5" s="522"/>
      <c r="P5" s="522"/>
      <c r="Q5" s="522"/>
      <c r="R5" s="522"/>
      <c r="S5" s="522"/>
      <c r="T5" s="522"/>
      <c r="U5" s="522"/>
      <c r="V5" s="522"/>
      <c r="W5" s="522"/>
      <c r="X5" s="523"/>
      <c r="Y5" s="225"/>
      <c r="Z5" s="225"/>
      <c r="AA5" s="225"/>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5"/>
      <c r="BA5" s="225"/>
      <c r="BB5" s="225"/>
      <c r="BC5" s="225"/>
      <c r="BD5" s="225"/>
      <c r="BE5" s="225"/>
      <c r="BF5" s="225"/>
      <c r="BG5" s="225"/>
      <c r="BH5" s="225"/>
      <c r="BI5" s="310"/>
      <c r="BJ5" s="310"/>
      <c r="BK5" s="310"/>
      <c r="BL5" s="310"/>
      <c r="BM5" s="310"/>
      <c r="BN5" s="310"/>
    </row>
    <row r="6" spans="1:66" ht="19.5" customHeight="1">
      <c r="A6" s="224"/>
      <c r="B6" s="500"/>
      <c r="C6" s="501"/>
      <c r="D6" s="501"/>
      <c r="E6" s="501"/>
      <c r="F6" s="501"/>
      <c r="G6" s="501"/>
      <c r="H6" s="501"/>
      <c r="I6" s="501"/>
      <c r="J6" s="501"/>
      <c r="K6" s="501"/>
      <c r="L6" s="502"/>
      <c r="M6" s="244"/>
      <c r="N6" s="524"/>
      <c r="O6" s="525"/>
      <c r="P6" s="525"/>
      <c r="Q6" s="525"/>
      <c r="R6" s="525"/>
      <c r="S6" s="525"/>
      <c r="T6" s="525"/>
      <c r="U6" s="525"/>
      <c r="V6" s="525"/>
      <c r="W6" s="525"/>
      <c r="X6" s="526"/>
      <c r="Y6" s="225"/>
      <c r="Z6" s="225"/>
      <c r="AA6" s="225"/>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5"/>
      <c r="BA6" s="225"/>
      <c r="BB6" s="225"/>
      <c r="BC6" s="225"/>
      <c r="BD6" s="225"/>
      <c r="BE6" s="225"/>
      <c r="BF6" s="225"/>
      <c r="BG6" s="225"/>
      <c r="BH6" s="225"/>
      <c r="BI6" s="310"/>
      <c r="BJ6" s="310"/>
      <c r="BK6" s="310"/>
      <c r="BL6" s="310"/>
      <c r="BM6" s="310"/>
      <c r="BN6" s="310"/>
    </row>
    <row r="7" spans="1:66" ht="19.5" customHeight="1" thickBot="1">
      <c r="A7" s="224"/>
      <c r="B7" s="507" t="s">
        <v>655</v>
      </c>
      <c r="C7" s="508"/>
      <c r="D7" s="508"/>
      <c r="E7" s="508"/>
      <c r="F7" s="508"/>
      <c r="G7" s="508"/>
      <c r="H7" s="508"/>
      <c r="I7" s="508"/>
      <c r="J7" s="508"/>
      <c r="K7" s="508"/>
      <c r="L7" s="509"/>
      <c r="M7" s="245"/>
      <c r="N7" s="561" t="s">
        <v>564</v>
      </c>
      <c r="O7" s="562"/>
      <c r="P7" s="562"/>
      <c r="Q7" s="562"/>
      <c r="R7" s="562"/>
      <c r="S7" s="562"/>
      <c r="T7" s="562"/>
      <c r="U7" s="562"/>
      <c r="V7" s="562"/>
      <c r="W7" s="562"/>
      <c r="X7" s="563"/>
      <c r="Y7" s="225"/>
      <c r="Z7" s="225"/>
      <c r="AA7" s="225"/>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5"/>
      <c r="BI7" s="310" t="s">
        <v>676</v>
      </c>
      <c r="BJ7" s="310" t="s">
        <v>676</v>
      </c>
      <c r="BK7" s="310" t="s">
        <v>676</v>
      </c>
      <c r="BL7" s="310" t="s">
        <v>676</v>
      </c>
      <c r="BM7" s="310"/>
      <c r="BN7" s="310"/>
    </row>
    <row r="8" spans="1:66" ht="19.5" customHeight="1" thickBot="1" thickTop="1">
      <c r="A8" s="224"/>
      <c r="B8" s="226"/>
      <c r="C8" s="226"/>
      <c r="D8" s="226"/>
      <c r="E8" s="226"/>
      <c r="F8" s="226"/>
      <c r="G8" s="226"/>
      <c r="H8" s="226"/>
      <c r="I8" s="226"/>
      <c r="J8" s="226"/>
      <c r="K8" s="226"/>
      <c r="L8" s="226"/>
      <c r="M8" s="225"/>
      <c r="N8" s="223"/>
      <c r="O8" s="560"/>
      <c r="P8" s="560"/>
      <c r="Q8" s="560"/>
      <c r="R8" s="223"/>
      <c r="S8" s="560"/>
      <c r="T8" s="560"/>
      <c r="U8" s="560"/>
      <c r="V8" s="560"/>
      <c r="W8" s="560"/>
      <c r="X8" s="560"/>
      <c r="Y8" s="225"/>
      <c r="Z8" s="225"/>
      <c r="AA8" s="225"/>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5"/>
      <c r="BI8" s="407" t="str">
        <f>"第"&amp;'選手データ'!$AF$4&amp;"回岩手県高等学校総合体育大会"</f>
        <v>第70回岩手県高等学校総合体育大会</v>
      </c>
      <c r="BJ8" s="346" t="s">
        <v>863</v>
      </c>
      <c r="BK8" s="345" t="s">
        <v>643</v>
      </c>
      <c r="BL8" s="345"/>
      <c r="BM8" s="310">
        <v>1</v>
      </c>
      <c r="BN8" s="310"/>
    </row>
    <row r="9" spans="1:66" ht="21.75" customHeight="1" thickTop="1">
      <c r="A9" s="227"/>
      <c r="B9" s="487" t="s">
        <v>623</v>
      </c>
      <c r="C9" s="488"/>
      <c r="D9" s="488" t="s">
        <v>624</v>
      </c>
      <c r="E9" s="488"/>
      <c r="F9" s="488"/>
      <c r="G9" s="488"/>
      <c r="H9" s="488"/>
      <c r="I9" s="488"/>
      <c r="J9" s="488"/>
      <c r="K9" s="488"/>
      <c r="L9" s="491"/>
      <c r="M9" s="225"/>
      <c r="N9" s="549" t="s">
        <v>653</v>
      </c>
      <c r="O9" s="230">
        <v>1</v>
      </c>
      <c r="P9" s="568" t="s">
        <v>570</v>
      </c>
      <c r="Q9" s="568"/>
      <c r="R9" s="568"/>
      <c r="S9" s="566"/>
      <c r="T9" s="566"/>
      <c r="U9" s="566"/>
      <c r="V9" s="566"/>
      <c r="W9" s="566"/>
      <c r="X9" s="567"/>
      <c r="Y9" s="225"/>
      <c r="Z9" s="225"/>
      <c r="AA9" s="225"/>
      <c r="AB9" s="310" t="b">
        <f>ISBLANK(S9)</f>
        <v>1</v>
      </c>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226"/>
      <c r="BA9" s="226"/>
      <c r="BB9" s="226"/>
      <c r="BC9" s="226"/>
      <c r="BD9" s="226"/>
      <c r="BE9" s="226"/>
      <c r="BF9" s="226"/>
      <c r="BG9" s="226"/>
      <c r="BH9" s="225"/>
      <c r="BI9" s="407" t="str">
        <f>"第"&amp;'選手データ'!$AJ$4&amp;"回全国高等学校サッカー選手権大会"</f>
        <v>第97回全国高等学校サッカー選手権大会</v>
      </c>
      <c r="BJ9" s="345" t="str">
        <f>"平成"&amp;'選手データ'!$AE$4&amp;"年度"</f>
        <v>平成30年度</v>
      </c>
      <c r="BK9" s="345" t="s">
        <v>656</v>
      </c>
      <c r="BL9" s="345"/>
      <c r="BM9" s="310">
        <v>2</v>
      </c>
      <c r="BN9" s="310"/>
    </row>
    <row r="10" spans="1:66" ht="21.75" customHeight="1">
      <c r="A10" s="224"/>
      <c r="B10" s="489"/>
      <c r="C10" s="490"/>
      <c r="D10" s="490"/>
      <c r="E10" s="490"/>
      <c r="F10" s="490"/>
      <c r="G10" s="490"/>
      <c r="H10" s="490"/>
      <c r="I10" s="490"/>
      <c r="J10" s="490"/>
      <c r="K10" s="490"/>
      <c r="L10" s="492"/>
      <c r="M10" s="225"/>
      <c r="N10" s="550"/>
      <c r="O10" s="231">
        <v>2</v>
      </c>
      <c r="P10" s="496" t="s">
        <v>459</v>
      </c>
      <c r="Q10" s="496"/>
      <c r="R10" s="496"/>
      <c r="S10" s="533">
        <f>IF($S$9&lt;&gt;0,VLOOKUP($S$9,ﾁｰﾑﾃﾞｰﾀ!$C$2:$M$67,3,FALSE),"")</f>
      </c>
      <c r="T10" s="533"/>
      <c r="U10" s="533"/>
      <c r="V10" s="533"/>
      <c r="W10" s="533"/>
      <c r="X10" s="534"/>
      <c r="Y10" s="225"/>
      <c r="Z10" s="225"/>
      <c r="AA10" s="225"/>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226"/>
      <c r="BA10" s="226"/>
      <c r="BB10" s="226"/>
      <c r="BC10" s="226"/>
      <c r="BD10" s="226"/>
      <c r="BE10" s="226"/>
      <c r="BF10" s="226"/>
      <c r="BG10" s="226"/>
      <c r="BH10" s="225"/>
      <c r="BI10" s="407" t="str">
        <f>"平成"&amp;'選手データ'!$AE$4&amp;"年度 岩手県高等学校新人サッカー大会"</f>
        <v>平成30年度 岩手県高等学校新人サッカー大会</v>
      </c>
      <c r="BJ10" s="346" t="s">
        <v>863</v>
      </c>
      <c r="BK10" s="345" t="s">
        <v>643</v>
      </c>
      <c r="BL10" s="345"/>
      <c r="BM10" s="310">
        <v>3</v>
      </c>
      <c r="BN10" s="310"/>
    </row>
    <row r="11" spans="1:66" ht="21.75" customHeight="1" thickBot="1">
      <c r="A11" s="224"/>
      <c r="B11" s="535" t="s">
        <v>614</v>
      </c>
      <c r="C11" s="536"/>
      <c r="D11" s="575" t="s">
        <v>629</v>
      </c>
      <c r="E11" s="575"/>
      <c r="F11" s="575"/>
      <c r="G11" s="575"/>
      <c r="H11" s="537" t="s">
        <v>121</v>
      </c>
      <c r="I11" s="537"/>
      <c r="J11" s="537"/>
      <c r="K11" s="537"/>
      <c r="L11" s="538"/>
      <c r="M11" s="225"/>
      <c r="N11" s="550"/>
      <c r="O11" s="231">
        <v>3</v>
      </c>
      <c r="P11" s="496" t="s">
        <v>630</v>
      </c>
      <c r="Q11" s="496"/>
      <c r="R11" s="496"/>
      <c r="S11" s="533">
        <f>IF($S$9&lt;&gt;0,VLOOKUP($S$9,ﾁｰﾑﾃﾞｰﾀ!$C$2:$M$67,4,FALSE),"")</f>
      </c>
      <c r="T11" s="533"/>
      <c r="U11" s="533"/>
      <c r="V11" s="533"/>
      <c r="W11" s="533"/>
      <c r="X11" s="534"/>
      <c r="Y11" s="225"/>
      <c r="Z11" s="225"/>
      <c r="AA11" s="225"/>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226"/>
      <c r="BA11" s="226"/>
      <c r="BB11" s="226"/>
      <c r="BC11" s="226"/>
      <c r="BD11" s="226"/>
      <c r="BE11" s="226"/>
      <c r="BF11" s="226"/>
      <c r="BG11" s="226"/>
      <c r="BH11" s="225"/>
      <c r="BI11" s="407" t="str">
        <f>"平成"&amp;'選手データ'!$AE$4&amp;"年度 第"&amp;'選手データ'!$AG$4&amp;"回岩手県高等学校選抜交流サッカー大会"</f>
        <v>平成30年度 第41回岩手県高等学校選抜交流サッカー大会</v>
      </c>
      <c r="BJ11" s="345"/>
      <c r="BK11" s="310"/>
      <c r="BL11" s="345"/>
      <c r="BM11" s="310">
        <v>4</v>
      </c>
      <c r="BN11" s="310"/>
    </row>
    <row r="12" spans="1:66" ht="21.75" customHeight="1" thickBot="1" thickTop="1">
      <c r="A12" s="224"/>
      <c r="B12" s="506"/>
      <c r="C12" s="506"/>
      <c r="D12" s="506"/>
      <c r="E12" s="506"/>
      <c r="F12" s="506"/>
      <c r="G12" s="493"/>
      <c r="H12" s="493"/>
      <c r="I12" s="493"/>
      <c r="J12" s="493"/>
      <c r="K12" s="493"/>
      <c r="L12" s="493"/>
      <c r="M12" s="225"/>
      <c r="N12" s="550"/>
      <c r="O12" s="231">
        <v>4</v>
      </c>
      <c r="P12" s="496" t="s">
        <v>508</v>
      </c>
      <c r="Q12" s="496"/>
      <c r="R12" s="496"/>
      <c r="S12" s="533">
        <f>IF($S$9&lt;&gt;0,VLOOKUP($S$9,ﾁｰﾑﾃﾞｰﾀ!$C$2:$M$67,5,FALSE),"")</f>
      </c>
      <c r="T12" s="533"/>
      <c r="U12" s="533"/>
      <c r="V12" s="533"/>
      <c r="W12" s="533"/>
      <c r="X12" s="534"/>
      <c r="Y12" s="225"/>
      <c r="Z12" s="225"/>
      <c r="AA12" s="225"/>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226"/>
      <c r="BA12" s="226"/>
      <c r="BB12" s="226"/>
      <c r="BC12" s="226"/>
      <c r="BD12" s="226"/>
      <c r="BE12" s="226"/>
      <c r="BF12" s="226"/>
      <c r="BG12" s="226"/>
      <c r="BH12" s="225"/>
      <c r="BI12" s="407" t="str">
        <f>"高円宮杯JFAU18サッカーリーグ i.LEAGUE "&amp;'選手データ'!$AD$6</f>
        <v>高円宮杯JFAU18サッカーリーグ i.LEAGUE 2018</v>
      </c>
      <c r="BJ12" s="347" t="str">
        <f>"第"&amp;'選手データ'!$AI$6&amp;"回"</f>
        <v>第16回</v>
      </c>
      <c r="BK12" s="347" t="s">
        <v>864</v>
      </c>
      <c r="BL12" s="345"/>
      <c r="BM12" s="310">
        <v>5</v>
      </c>
      <c r="BN12" s="310"/>
    </row>
    <row r="13" spans="1:66" ht="21.75" customHeight="1" thickTop="1">
      <c r="A13" s="224"/>
      <c r="B13" s="487" t="s">
        <v>626</v>
      </c>
      <c r="C13" s="488"/>
      <c r="D13" s="488" t="s">
        <v>835</v>
      </c>
      <c r="E13" s="488"/>
      <c r="F13" s="488"/>
      <c r="G13" s="488"/>
      <c r="H13" s="488"/>
      <c r="I13" s="488"/>
      <c r="J13" s="488"/>
      <c r="K13" s="488"/>
      <c r="L13" s="491"/>
      <c r="M13" s="225"/>
      <c r="N13" s="550"/>
      <c r="O13" s="231">
        <v>5</v>
      </c>
      <c r="P13" s="496" t="s">
        <v>460</v>
      </c>
      <c r="Q13" s="496"/>
      <c r="R13" s="496"/>
      <c r="S13" s="533">
        <f>IF($S$9&lt;&gt;0,VLOOKUP($S$9,ﾁｰﾑﾃﾞｰﾀ!$C$2:$M$67,9,FALSE),"")</f>
      </c>
      <c r="T13" s="533"/>
      <c r="U13" s="533"/>
      <c r="V13" s="533"/>
      <c r="W13" s="533"/>
      <c r="X13" s="534"/>
      <c r="Y13" s="225"/>
      <c r="Z13" s="225"/>
      <c r="AA13" s="225"/>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226"/>
      <c r="BA13" s="226"/>
      <c r="BB13" s="226"/>
      <c r="BC13" s="226"/>
      <c r="BD13" s="226"/>
      <c r="BE13" s="226"/>
      <c r="BF13" s="226"/>
      <c r="BG13" s="226"/>
      <c r="BH13" s="225"/>
      <c r="BI13" s="408"/>
      <c r="BJ13" s="310"/>
      <c r="BK13" s="310"/>
      <c r="BL13" s="310"/>
      <c r="BM13" s="310"/>
      <c r="BN13" s="310"/>
    </row>
    <row r="14" spans="1:66" ht="21.75" customHeight="1">
      <c r="A14" s="224"/>
      <c r="B14" s="489"/>
      <c r="C14" s="490"/>
      <c r="D14" s="490"/>
      <c r="E14" s="490"/>
      <c r="F14" s="490"/>
      <c r="G14" s="490"/>
      <c r="H14" s="490"/>
      <c r="I14" s="490"/>
      <c r="J14" s="490"/>
      <c r="K14" s="490"/>
      <c r="L14" s="492"/>
      <c r="M14" s="225"/>
      <c r="N14" s="550"/>
      <c r="O14" s="231">
        <v>6</v>
      </c>
      <c r="P14" s="496" t="s">
        <v>461</v>
      </c>
      <c r="Q14" s="496"/>
      <c r="R14" s="496"/>
      <c r="S14" s="555">
        <f>IF($S$9&lt;&gt;0,VLOOKUP($S$9,ﾁｰﾑﾃﾞｰﾀ!$C$2:$M$67,10,FALSE),"")</f>
      </c>
      <c r="T14" s="556"/>
      <c r="U14" s="556"/>
      <c r="V14" s="556"/>
      <c r="W14" s="556"/>
      <c r="X14" s="557"/>
      <c r="Y14" s="225"/>
      <c r="Z14" s="225"/>
      <c r="AA14" s="225"/>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226"/>
      <c r="BA14" s="226"/>
      <c r="BB14" s="226"/>
      <c r="BC14" s="226"/>
      <c r="BD14" s="226"/>
      <c r="BE14" s="226"/>
      <c r="BF14" s="226"/>
      <c r="BG14" s="226"/>
      <c r="BH14" s="225"/>
      <c r="BI14" s="408"/>
      <c r="BJ14" s="310"/>
      <c r="BK14" s="310"/>
      <c r="BL14" s="348"/>
      <c r="BM14" s="348"/>
      <c r="BN14" s="310"/>
    </row>
    <row r="15" spans="1:66" ht="21.75" customHeight="1">
      <c r="A15" s="295" t="e">
        <f>VLOOKUP(B15,$BI$7:$BM$12,5,FALSE)</f>
        <v>#N/A</v>
      </c>
      <c r="B15" s="527"/>
      <c r="C15" s="528"/>
      <c r="D15" s="528"/>
      <c r="E15" s="528"/>
      <c r="F15" s="528"/>
      <c r="G15" s="528"/>
      <c r="H15" s="528"/>
      <c r="I15" s="528"/>
      <c r="J15" s="528"/>
      <c r="K15" s="528"/>
      <c r="L15" s="529"/>
      <c r="M15" s="225"/>
      <c r="N15" s="550"/>
      <c r="O15" s="231">
        <v>7</v>
      </c>
      <c r="P15" s="496" t="s">
        <v>462</v>
      </c>
      <c r="Q15" s="496"/>
      <c r="R15" s="496"/>
      <c r="S15" s="533">
        <f>IF($S$9&lt;&gt;0,VLOOKUP($S$9,ﾁｰﾑﾃﾞｰﾀ!$C$2:$M$67,6,FALSE),"")</f>
      </c>
      <c r="T15" s="533"/>
      <c r="U15" s="533"/>
      <c r="V15" s="533"/>
      <c r="W15" s="533"/>
      <c r="X15" s="534"/>
      <c r="Y15" s="225"/>
      <c r="Z15" s="225"/>
      <c r="AA15" s="225"/>
      <c r="AB15" s="310" t="b">
        <f>ISBLANK(S15)</f>
        <v>0</v>
      </c>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226"/>
      <c r="BA15" s="226"/>
      <c r="BB15" s="226"/>
      <c r="BC15" s="226"/>
      <c r="BD15" s="226"/>
      <c r="BE15" s="226"/>
      <c r="BF15" s="226"/>
      <c r="BG15" s="226"/>
      <c r="BH15" s="225"/>
      <c r="BI15" s="408"/>
      <c r="BJ15" s="310"/>
      <c r="BK15" s="310"/>
      <c r="BL15" s="310"/>
      <c r="BM15" s="310"/>
      <c r="BN15" s="310"/>
    </row>
    <row r="16" spans="1:66" ht="21.75" customHeight="1" thickBot="1">
      <c r="A16" s="224"/>
      <c r="B16" s="530"/>
      <c r="C16" s="531"/>
      <c r="D16" s="531"/>
      <c r="E16" s="531"/>
      <c r="F16" s="531"/>
      <c r="G16" s="531"/>
      <c r="H16" s="531"/>
      <c r="I16" s="531"/>
      <c r="J16" s="531"/>
      <c r="K16" s="531"/>
      <c r="L16" s="532"/>
      <c r="M16" s="225"/>
      <c r="N16" s="550"/>
      <c r="O16" s="231">
        <v>8</v>
      </c>
      <c r="P16" s="496" t="s">
        <v>463</v>
      </c>
      <c r="Q16" s="496"/>
      <c r="R16" s="496"/>
      <c r="S16" s="533">
        <f>IF($S$9&lt;&gt;0,VLOOKUP($S$9,ﾁｰﾑﾃﾞｰﾀ!$C$2:$M$67,7,FALSE),"")</f>
      </c>
      <c r="T16" s="533"/>
      <c r="U16" s="533"/>
      <c r="V16" s="533"/>
      <c r="W16" s="533"/>
      <c r="X16" s="534"/>
      <c r="Y16" s="225"/>
      <c r="Z16" s="225"/>
      <c r="AA16" s="225"/>
      <c r="AB16" s="310" t="b">
        <f>ISBLANK(S16)</f>
        <v>0</v>
      </c>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225"/>
      <c r="BA16" s="225"/>
      <c r="BB16" s="225"/>
      <c r="BC16" s="225"/>
      <c r="BD16" s="225"/>
      <c r="BE16" s="225"/>
      <c r="BF16" s="225"/>
      <c r="BG16" s="225"/>
      <c r="BH16" s="225"/>
      <c r="BI16" s="408"/>
      <c r="BJ16" s="310"/>
      <c r="BK16" s="310"/>
      <c r="BL16" s="310"/>
      <c r="BM16" s="310"/>
      <c r="BN16" s="310"/>
    </row>
    <row r="17" spans="1:66" ht="21.75" customHeight="1" thickBot="1" thickTop="1">
      <c r="A17" s="224"/>
      <c r="B17" s="505" t="e">
        <f>VLOOKUP(B15,BI8:BJ12,2,FALSE)</f>
        <v>#N/A</v>
      </c>
      <c r="C17" s="505"/>
      <c r="D17" s="505"/>
      <c r="E17" s="494" t="e">
        <f>VLOOKUP(B15,BI8:BK12,3,FALSE)</f>
        <v>#N/A</v>
      </c>
      <c r="F17" s="494"/>
      <c r="G17" s="494"/>
      <c r="H17" s="494"/>
      <c r="I17" s="495" t="e">
        <f>VLOOKUP(B15,BI8:BL12,4,FALSE)</f>
        <v>#N/A</v>
      </c>
      <c r="J17" s="495"/>
      <c r="K17" s="495"/>
      <c r="L17" s="495"/>
      <c r="M17" s="225"/>
      <c r="N17" s="550"/>
      <c r="O17" s="231">
        <v>9</v>
      </c>
      <c r="P17" s="496" t="s">
        <v>651</v>
      </c>
      <c r="Q17" s="496"/>
      <c r="R17" s="496"/>
      <c r="S17" s="558"/>
      <c r="T17" s="559"/>
      <c r="U17" s="475" t="s">
        <v>865</v>
      </c>
      <c r="V17" s="579"/>
      <c r="W17" s="579"/>
      <c r="X17" s="580"/>
      <c r="Y17" s="226"/>
      <c r="Z17" s="226"/>
      <c r="AA17" s="226"/>
      <c r="AB17" s="310" t="b">
        <f>ISBLANK(S17)</f>
        <v>1</v>
      </c>
      <c r="AC17" s="310" t="b">
        <f>ISBLANK(V17)</f>
        <v>1</v>
      </c>
      <c r="AD17" s="310"/>
      <c r="AE17" s="311" t="s">
        <v>464</v>
      </c>
      <c r="AF17" s="310"/>
      <c r="AG17" s="310"/>
      <c r="AH17" s="310"/>
      <c r="AI17" s="310"/>
      <c r="AJ17" s="310"/>
      <c r="AK17" s="310"/>
      <c r="AL17" s="310"/>
      <c r="AM17" s="310"/>
      <c r="AN17" s="310"/>
      <c r="AO17" s="310"/>
      <c r="AP17" s="310"/>
      <c r="AQ17" s="310"/>
      <c r="AR17" s="310"/>
      <c r="AS17" s="310"/>
      <c r="AT17" s="310"/>
      <c r="AU17" s="310"/>
      <c r="AV17" s="310"/>
      <c r="AW17" s="310"/>
      <c r="AX17" s="310"/>
      <c r="AY17" s="310"/>
      <c r="AZ17" s="226"/>
      <c r="BA17" s="226"/>
      <c r="BB17" s="226"/>
      <c r="BC17" s="226"/>
      <c r="BD17" s="226"/>
      <c r="BE17" s="226"/>
      <c r="BF17" s="226"/>
      <c r="BG17" s="226"/>
      <c r="BH17" s="226"/>
      <c r="BI17" s="408"/>
      <c r="BJ17" s="310"/>
      <c r="BK17" s="310"/>
      <c r="BL17" s="310"/>
      <c r="BM17" s="310"/>
      <c r="BN17" s="310"/>
    </row>
    <row r="18" spans="1:66" ht="21.75" customHeight="1" thickBot="1" thickTop="1">
      <c r="A18" s="224"/>
      <c r="B18" s="576" t="s">
        <v>627</v>
      </c>
      <c r="C18" s="539"/>
      <c r="D18" s="539" t="s">
        <v>833</v>
      </c>
      <c r="E18" s="539"/>
      <c r="F18" s="539"/>
      <c r="G18" s="539"/>
      <c r="H18" s="539"/>
      <c r="I18" s="539"/>
      <c r="J18" s="539"/>
      <c r="K18" s="539"/>
      <c r="L18" s="540"/>
      <c r="M18" s="225"/>
      <c r="N18" s="551"/>
      <c r="O18" s="232">
        <v>10</v>
      </c>
      <c r="P18" s="552" t="s">
        <v>496</v>
      </c>
      <c r="Q18" s="553"/>
      <c r="R18" s="554"/>
      <c r="S18" s="222" t="s">
        <v>502</v>
      </c>
      <c r="T18" s="564"/>
      <c r="U18" s="564"/>
      <c r="V18" s="222" t="s">
        <v>513</v>
      </c>
      <c r="W18" s="564"/>
      <c r="X18" s="565"/>
      <c r="Y18" s="225"/>
      <c r="Z18" s="225"/>
      <c r="AA18" s="225"/>
      <c r="AB18" s="310" t="b">
        <f>ISBLANK(T18)</f>
        <v>1</v>
      </c>
      <c r="AC18" s="310" t="b">
        <f>ISBLANK(W18)</f>
        <v>1</v>
      </c>
      <c r="AD18" s="310"/>
      <c r="AE18" s="311" t="s">
        <v>465</v>
      </c>
      <c r="AF18" s="310"/>
      <c r="AG18" s="310"/>
      <c r="AH18" s="310"/>
      <c r="AI18" s="310"/>
      <c r="AJ18" s="310"/>
      <c r="AK18" s="310"/>
      <c r="AL18" s="310"/>
      <c r="AM18" s="310"/>
      <c r="AN18" s="310"/>
      <c r="AO18" s="310"/>
      <c r="AP18" s="310"/>
      <c r="AQ18" s="310"/>
      <c r="AR18" s="310"/>
      <c r="AS18" s="310"/>
      <c r="AT18" s="310"/>
      <c r="AU18" s="310"/>
      <c r="AV18" s="310"/>
      <c r="AW18" s="310"/>
      <c r="AX18" s="310"/>
      <c r="AY18" s="310"/>
      <c r="AZ18" s="226"/>
      <c r="BA18" s="226"/>
      <c r="BB18" s="226"/>
      <c r="BC18" s="226"/>
      <c r="BD18" s="226"/>
      <c r="BE18" s="226"/>
      <c r="BF18" s="226"/>
      <c r="BG18" s="226"/>
      <c r="BH18" s="226"/>
      <c r="BI18" s="408"/>
      <c r="BJ18" s="310"/>
      <c r="BK18" s="310"/>
      <c r="BL18" s="310"/>
      <c r="BM18" s="310"/>
      <c r="BN18" s="310"/>
    </row>
    <row r="19" spans="1:66" ht="21.75" customHeight="1" thickTop="1">
      <c r="A19" s="224"/>
      <c r="B19" s="577"/>
      <c r="C19" s="490"/>
      <c r="D19" s="490"/>
      <c r="E19" s="490"/>
      <c r="F19" s="490"/>
      <c r="G19" s="490"/>
      <c r="H19" s="490"/>
      <c r="I19" s="490"/>
      <c r="J19" s="490"/>
      <c r="K19" s="490"/>
      <c r="L19" s="541"/>
      <c r="M19" s="225"/>
      <c r="N19" s="549" t="s">
        <v>654</v>
      </c>
      <c r="O19" s="548" t="s">
        <v>493</v>
      </c>
      <c r="P19" s="548"/>
      <c r="Q19" s="548"/>
      <c r="R19" s="548"/>
      <c r="S19" s="573" t="s">
        <v>494</v>
      </c>
      <c r="T19" s="573"/>
      <c r="U19" s="573"/>
      <c r="V19" s="573" t="s">
        <v>652</v>
      </c>
      <c r="W19" s="573"/>
      <c r="X19" s="574"/>
      <c r="Y19" s="225"/>
      <c r="Z19" s="225"/>
      <c r="AA19" s="225"/>
      <c r="AB19" s="310"/>
      <c r="AC19" s="310"/>
      <c r="AD19" s="310"/>
      <c r="AE19" s="311" t="s">
        <v>466</v>
      </c>
      <c r="AF19" s="310"/>
      <c r="AG19" s="310"/>
      <c r="AH19" s="310"/>
      <c r="AI19" s="310"/>
      <c r="AJ19" s="310"/>
      <c r="AK19" s="310"/>
      <c r="AL19" s="310"/>
      <c r="AM19" s="310"/>
      <c r="AN19" s="310"/>
      <c r="AO19" s="310"/>
      <c r="AP19" s="310"/>
      <c r="AQ19" s="310"/>
      <c r="AR19" s="310"/>
      <c r="AS19" s="310"/>
      <c r="AT19" s="310"/>
      <c r="AU19" s="310"/>
      <c r="AV19" s="310"/>
      <c r="AW19" s="310"/>
      <c r="AX19" s="310"/>
      <c r="AY19" s="310"/>
      <c r="AZ19" s="226"/>
      <c r="BA19" s="226"/>
      <c r="BB19" s="226"/>
      <c r="BC19" s="226"/>
      <c r="BD19" s="226"/>
      <c r="BE19" s="226"/>
      <c r="BF19" s="226"/>
      <c r="BG19" s="226"/>
      <c r="BH19" s="226"/>
      <c r="BI19" s="408"/>
      <c r="BJ19" s="310"/>
      <c r="BK19" s="310"/>
      <c r="BL19" s="310"/>
      <c r="BM19" s="310"/>
      <c r="BN19" s="310"/>
    </row>
    <row r="20" spans="1:66" ht="21.75" customHeight="1">
      <c r="A20" s="224"/>
      <c r="B20" s="546" t="s">
        <v>686</v>
      </c>
      <c r="C20" s="547"/>
      <c r="D20" s="512" t="s">
        <v>681</v>
      </c>
      <c r="E20" s="513"/>
      <c r="F20" s="514"/>
      <c r="G20" s="503" t="s">
        <v>1027</v>
      </c>
      <c r="H20" s="503"/>
      <c r="I20" s="503"/>
      <c r="J20" s="503"/>
      <c r="K20" s="503"/>
      <c r="L20" s="504"/>
      <c r="M20" s="225"/>
      <c r="N20" s="550"/>
      <c r="O20" s="231">
        <v>11</v>
      </c>
      <c r="P20" s="496" t="s">
        <v>503</v>
      </c>
      <c r="Q20" s="496"/>
      <c r="R20" s="496"/>
      <c r="S20" s="517"/>
      <c r="T20" s="517"/>
      <c r="U20" s="517"/>
      <c r="V20" s="518"/>
      <c r="W20" s="518"/>
      <c r="X20" s="519"/>
      <c r="Y20" s="225"/>
      <c r="Z20" s="225"/>
      <c r="AA20" s="225"/>
      <c r="AB20" s="310" t="b">
        <f>ISBLANK(S20)</f>
        <v>1</v>
      </c>
      <c r="AC20" s="310" t="b">
        <f>ISBLANK(V20)</f>
        <v>1</v>
      </c>
      <c r="AD20" s="310"/>
      <c r="AE20" s="311" t="s">
        <v>467</v>
      </c>
      <c r="AF20" s="310"/>
      <c r="AG20" s="310"/>
      <c r="AH20" s="310"/>
      <c r="AI20" s="310"/>
      <c r="AJ20" s="310"/>
      <c r="AK20" s="310"/>
      <c r="AL20" s="310"/>
      <c r="AM20" s="310"/>
      <c r="AN20" s="310"/>
      <c r="AO20" s="310"/>
      <c r="AP20" s="310"/>
      <c r="AQ20" s="310"/>
      <c r="AR20" s="310"/>
      <c r="AS20" s="310"/>
      <c r="AT20" s="310"/>
      <c r="AU20" s="310"/>
      <c r="AV20" s="310"/>
      <c r="AW20" s="310"/>
      <c r="AX20" s="310"/>
      <c r="AY20" s="310"/>
      <c r="AZ20" s="225"/>
      <c r="BA20" s="225"/>
      <c r="BB20" s="225"/>
      <c r="BC20" s="225"/>
      <c r="BD20" s="225"/>
      <c r="BE20" s="225"/>
      <c r="BF20" s="225"/>
      <c r="BG20" s="225"/>
      <c r="BH20" s="225"/>
      <c r="BI20" s="310"/>
      <c r="BJ20" s="310"/>
      <c r="BK20" s="310"/>
      <c r="BL20" s="310"/>
      <c r="BM20" s="310"/>
      <c r="BN20" s="310"/>
    </row>
    <row r="21" spans="1:66" ht="21.75" customHeight="1">
      <c r="A21" s="224"/>
      <c r="B21" s="546" t="s">
        <v>687</v>
      </c>
      <c r="C21" s="547"/>
      <c r="D21" s="512" t="s">
        <v>682</v>
      </c>
      <c r="E21" s="513"/>
      <c r="F21" s="514"/>
      <c r="G21" s="503" t="s">
        <v>628</v>
      </c>
      <c r="H21" s="503"/>
      <c r="I21" s="503"/>
      <c r="J21" s="503"/>
      <c r="K21" s="503"/>
      <c r="L21" s="504"/>
      <c r="M21" s="225"/>
      <c r="N21" s="550"/>
      <c r="O21" s="231">
        <v>12</v>
      </c>
      <c r="P21" s="496" t="s">
        <v>122</v>
      </c>
      <c r="Q21" s="496"/>
      <c r="R21" s="496"/>
      <c r="S21" s="517"/>
      <c r="T21" s="517"/>
      <c r="U21" s="517"/>
      <c r="V21" s="518"/>
      <c r="W21" s="518"/>
      <c r="X21" s="519"/>
      <c r="Y21" s="225"/>
      <c r="Z21" s="225"/>
      <c r="AA21" s="225"/>
      <c r="AB21" s="310" t="b">
        <f>ISBLANK(S21)</f>
        <v>1</v>
      </c>
      <c r="AC21" s="310" t="b">
        <f>ISBLANK(V21)</f>
        <v>1</v>
      </c>
      <c r="AD21" s="310"/>
      <c r="AE21" s="311" t="s">
        <v>468</v>
      </c>
      <c r="AF21" s="310"/>
      <c r="AG21" s="310"/>
      <c r="AH21" s="310"/>
      <c r="AI21" s="310"/>
      <c r="AJ21" s="310"/>
      <c r="AK21" s="310"/>
      <c r="AL21" s="310"/>
      <c r="AM21" s="310"/>
      <c r="AN21" s="310"/>
      <c r="AO21" s="310"/>
      <c r="AP21" s="310"/>
      <c r="AQ21" s="310"/>
      <c r="AR21" s="310"/>
      <c r="AS21" s="310"/>
      <c r="AT21" s="310"/>
      <c r="AU21" s="310"/>
      <c r="AV21" s="310"/>
      <c r="AW21" s="310"/>
      <c r="AX21" s="310"/>
      <c r="AY21" s="310"/>
      <c r="AZ21" s="225"/>
      <c r="BA21" s="225"/>
      <c r="BB21" s="225"/>
      <c r="BC21" s="225"/>
      <c r="BD21" s="225"/>
      <c r="BE21" s="225"/>
      <c r="BF21" s="225"/>
      <c r="BG21" s="225"/>
      <c r="BH21" s="225"/>
      <c r="BI21" s="310"/>
      <c r="BJ21" s="310"/>
      <c r="BK21" s="310"/>
      <c r="BL21" s="310"/>
      <c r="BM21" s="310"/>
      <c r="BN21" s="310"/>
    </row>
    <row r="22" spans="1:66" ht="21.75" customHeight="1">
      <c r="A22" s="224"/>
      <c r="B22" s="546" t="s">
        <v>688</v>
      </c>
      <c r="C22" s="547"/>
      <c r="D22" s="512" t="s">
        <v>683</v>
      </c>
      <c r="E22" s="513"/>
      <c r="F22" s="514"/>
      <c r="G22" s="542" t="s">
        <v>680</v>
      </c>
      <c r="H22" s="542"/>
      <c r="I22" s="542"/>
      <c r="J22" s="542"/>
      <c r="K22" s="542"/>
      <c r="L22" s="543"/>
      <c r="M22" s="225"/>
      <c r="N22" s="550"/>
      <c r="O22" s="231">
        <v>13</v>
      </c>
      <c r="P22" s="496" t="s">
        <v>647</v>
      </c>
      <c r="Q22" s="496"/>
      <c r="R22" s="496"/>
      <c r="S22" s="517"/>
      <c r="T22" s="517"/>
      <c r="U22" s="517"/>
      <c r="V22" s="518"/>
      <c r="W22" s="518"/>
      <c r="X22" s="519"/>
      <c r="Y22" s="225"/>
      <c r="Z22" s="225"/>
      <c r="AA22" s="225"/>
      <c r="AB22" s="310" t="b">
        <f>ISBLANK(S22)</f>
        <v>1</v>
      </c>
      <c r="AC22" s="310" t="b">
        <f>ISBLANK(V22)</f>
        <v>1</v>
      </c>
      <c r="AD22" s="310"/>
      <c r="AE22" s="311" t="s">
        <v>469</v>
      </c>
      <c r="AF22" s="310"/>
      <c r="AG22" s="310"/>
      <c r="AH22" s="310"/>
      <c r="AI22" s="310"/>
      <c r="AJ22" s="310"/>
      <c r="AK22" s="310"/>
      <c r="AL22" s="310"/>
      <c r="AM22" s="310"/>
      <c r="AN22" s="310"/>
      <c r="AO22" s="310"/>
      <c r="AP22" s="310"/>
      <c r="AQ22" s="310"/>
      <c r="AR22" s="310"/>
      <c r="AS22" s="310"/>
      <c r="AT22" s="310"/>
      <c r="AU22" s="310"/>
      <c r="AV22" s="310"/>
      <c r="AW22" s="310"/>
      <c r="AX22" s="310"/>
      <c r="AY22" s="310"/>
      <c r="AZ22" s="225"/>
      <c r="BA22" s="225"/>
      <c r="BB22" s="225"/>
      <c r="BC22" s="225"/>
      <c r="BD22" s="225"/>
      <c r="BE22" s="225"/>
      <c r="BF22" s="225"/>
      <c r="BG22" s="225"/>
      <c r="BH22" s="225"/>
      <c r="BI22" s="310"/>
      <c r="BJ22" s="310"/>
      <c r="BK22" s="310"/>
      <c r="BL22" s="310"/>
      <c r="BM22" s="310"/>
      <c r="BN22" s="310"/>
    </row>
    <row r="23" spans="1:66" ht="21.75" customHeight="1">
      <c r="A23" s="224"/>
      <c r="B23" s="546" t="s">
        <v>689</v>
      </c>
      <c r="C23" s="547"/>
      <c r="D23" s="512" t="s">
        <v>684</v>
      </c>
      <c r="E23" s="513"/>
      <c r="F23" s="514"/>
      <c r="G23" s="588" t="s">
        <v>553</v>
      </c>
      <c r="H23" s="588"/>
      <c r="I23" s="588"/>
      <c r="J23" s="588"/>
      <c r="K23" s="588"/>
      <c r="L23" s="589"/>
      <c r="M23" s="225"/>
      <c r="N23" s="550"/>
      <c r="O23" s="231">
        <v>14</v>
      </c>
      <c r="P23" s="496" t="s">
        <v>648</v>
      </c>
      <c r="Q23" s="496"/>
      <c r="R23" s="496"/>
      <c r="S23" s="517"/>
      <c r="T23" s="517"/>
      <c r="U23" s="517"/>
      <c r="V23" s="518"/>
      <c r="W23" s="518"/>
      <c r="X23" s="519"/>
      <c r="Y23" s="225"/>
      <c r="Z23" s="225"/>
      <c r="AA23" s="225"/>
      <c r="AB23" s="310" t="b">
        <f>ISBLANK(S23)</f>
        <v>1</v>
      </c>
      <c r="AC23" s="310" t="b">
        <f>ISBLANK(V23)</f>
        <v>1</v>
      </c>
      <c r="AD23" s="310"/>
      <c r="AE23" s="311" t="s">
        <v>470</v>
      </c>
      <c r="AF23" s="310"/>
      <c r="AG23" s="310"/>
      <c r="AH23" s="310"/>
      <c r="AI23" s="310"/>
      <c r="AJ23" s="310"/>
      <c r="AK23" s="310"/>
      <c r="AL23" s="310"/>
      <c r="AM23" s="310"/>
      <c r="AN23" s="310"/>
      <c r="AO23" s="310"/>
      <c r="AP23" s="310"/>
      <c r="AQ23" s="310"/>
      <c r="AR23" s="310"/>
      <c r="AS23" s="310"/>
      <c r="AT23" s="310"/>
      <c r="AU23" s="310"/>
      <c r="AV23" s="310"/>
      <c r="AW23" s="310"/>
      <c r="AX23" s="310"/>
      <c r="AY23" s="310"/>
      <c r="AZ23" s="225"/>
      <c r="BA23" s="225"/>
      <c r="BB23" s="225"/>
      <c r="BC23" s="225"/>
      <c r="BD23" s="225"/>
      <c r="BE23" s="225"/>
      <c r="BF23" s="225"/>
      <c r="BG23" s="225"/>
      <c r="BH23" s="225"/>
      <c r="BI23" s="310"/>
      <c r="BJ23" s="310"/>
      <c r="BK23" s="310"/>
      <c r="BL23" s="310"/>
      <c r="BM23" s="310"/>
      <c r="BN23" s="310"/>
    </row>
    <row r="24" spans="1:66" ht="21.75" customHeight="1" thickBot="1">
      <c r="A24" s="224"/>
      <c r="B24" s="546" t="s">
        <v>690</v>
      </c>
      <c r="C24" s="547"/>
      <c r="D24" s="512" t="s">
        <v>685</v>
      </c>
      <c r="E24" s="513"/>
      <c r="F24" s="514"/>
      <c r="G24" s="588" t="s">
        <v>45</v>
      </c>
      <c r="H24" s="588"/>
      <c r="I24" s="588"/>
      <c r="J24" s="588"/>
      <c r="K24" s="588"/>
      <c r="L24" s="589"/>
      <c r="M24" s="225"/>
      <c r="N24" s="578"/>
      <c r="O24" s="233">
        <v>15</v>
      </c>
      <c r="P24" s="590" t="s">
        <v>649</v>
      </c>
      <c r="Q24" s="590"/>
      <c r="R24" s="590"/>
      <c r="S24" s="591"/>
      <c r="T24" s="591"/>
      <c r="U24" s="591"/>
      <c r="V24" s="591"/>
      <c r="W24" s="591"/>
      <c r="X24" s="592"/>
      <c r="Y24" s="225"/>
      <c r="Z24" s="225"/>
      <c r="AA24" s="225"/>
      <c r="AB24" s="310" t="b">
        <f>ISBLANK(S24)</f>
        <v>1</v>
      </c>
      <c r="AC24" s="310" t="b">
        <f>ISBLANK(V24)</f>
        <v>1</v>
      </c>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225"/>
      <c r="BA24" s="225"/>
      <c r="BB24" s="225"/>
      <c r="BC24" s="225"/>
      <c r="BD24" s="225"/>
      <c r="BE24" s="225"/>
      <c r="BF24" s="225"/>
      <c r="BG24" s="225"/>
      <c r="BH24" s="225"/>
      <c r="BI24" s="310"/>
      <c r="BJ24" s="310"/>
      <c r="BK24" s="310"/>
      <c r="BL24" s="310"/>
      <c r="BM24" s="310"/>
      <c r="BN24" s="310"/>
    </row>
    <row r="25" spans="1:66" ht="21.75" customHeight="1" thickTop="1">
      <c r="A25" s="224"/>
      <c r="B25" s="586" t="s">
        <v>691</v>
      </c>
      <c r="C25" s="587"/>
      <c r="D25" s="569" t="s">
        <v>685</v>
      </c>
      <c r="E25" s="570"/>
      <c r="F25" s="571"/>
      <c r="G25" s="515" t="s">
        <v>50</v>
      </c>
      <c r="H25" s="515"/>
      <c r="I25" s="515"/>
      <c r="J25" s="515"/>
      <c r="K25" s="515"/>
      <c r="L25" s="516"/>
      <c r="M25" s="225"/>
      <c r="N25" s="605" t="s">
        <v>499</v>
      </c>
      <c r="O25" s="572"/>
      <c r="P25" s="572"/>
      <c r="Q25" s="572"/>
      <c r="R25" s="572"/>
      <c r="S25" s="581" t="s">
        <v>494</v>
      </c>
      <c r="T25" s="581"/>
      <c r="U25" s="581" t="s">
        <v>495</v>
      </c>
      <c r="V25" s="581"/>
      <c r="W25" s="581" t="s">
        <v>497</v>
      </c>
      <c r="X25" s="582"/>
      <c r="Y25" s="225"/>
      <c r="Z25" s="225"/>
      <c r="AA25" s="225"/>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225"/>
      <c r="BA25" s="225"/>
      <c r="BB25" s="225"/>
      <c r="BC25" s="225"/>
      <c r="BD25" s="225"/>
      <c r="BE25" s="225"/>
      <c r="BF25" s="225"/>
      <c r="BG25" s="225"/>
      <c r="BH25" s="225"/>
      <c r="BI25" s="310"/>
      <c r="BJ25" s="310"/>
      <c r="BK25" s="310"/>
      <c r="BL25" s="310"/>
      <c r="BM25" s="310"/>
      <c r="BN25" s="310"/>
    </row>
    <row r="26" spans="1:66" ht="21.75" customHeight="1">
      <c r="A26" s="224"/>
      <c r="B26" s="510" t="s">
        <v>692</v>
      </c>
      <c r="C26" s="511"/>
      <c r="D26" s="608" t="s">
        <v>694</v>
      </c>
      <c r="E26" s="609"/>
      <c r="F26" s="610"/>
      <c r="G26" s="612" t="s">
        <v>693</v>
      </c>
      <c r="H26" s="612"/>
      <c r="I26" s="612"/>
      <c r="J26" s="612"/>
      <c r="K26" s="612"/>
      <c r="L26" s="613"/>
      <c r="M26" s="225"/>
      <c r="N26" s="606"/>
      <c r="O26" s="234">
        <v>16</v>
      </c>
      <c r="P26" s="611" t="s">
        <v>498</v>
      </c>
      <c r="Q26" s="611"/>
      <c r="R26" s="611"/>
      <c r="S26" s="602"/>
      <c r="T26" s="602"/>
      <c r="U26" s="602"/>
      <c r="V26" s="602"/>
      <c r="W26" s="584"/>
      <c r="X26" s="585"/>
      <c r="Y26" s="225"/>
      <c r="Z26" s="225"/>
      <c r="AA26" s="225"/>
      <c r="AB26" s="310" t="b">
        <f>ISBLANK(S26)</f>
        <v>1</v>
      </c>
      <c r="AC26" s="310" t="b">
        <f>ISBLANK(U26)</f>
        <v>1</v>
      </c>
      <c r="AD26" s="310" t="b">
        <f>ISBLANK(W26)</f>
        <v>1</v>
      </c>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225"/>
      <c r="BA26" s="225"/>
      <c r="BB26" s="225"/>
      <c r="BC26" s="225"/>
      <c r="BD26" s="225"/>
      <c r="BE26" s="225"/>
      <c r="BF26" s="225"/>
      <c r="BG26" s="225"/>
      <c r="BH26" s="225"/>
      <c r="BI26" s="310"/>
      <c r="BJ26" s="310"/>
      <c r="BK26" s="310"/>
      <c r="BL26" s="310"/>
      <c r="BM26" s="310"/>
      <c r="BN26" s="310"/>
    </row>
    <row r="27" spans="1:66" ht="21.75" customHeight="1" thickBot="1">
      <c r="A27" s="224"/>
      <c r="B27" s="593" t="s">
        <v>823</v>
      </c>
      <c r="C27" s="594"/>
      <c r="D27" s="595" t="s">
        <v>824</v>
      </c>
      <c r="E27" s="596"/>
      <c r="F27" s="597"/>
      <c r="G27" s="598" t="s">
        <v>825</v>
      </c>
      <c r="H27" s="598"/>
      <c r="I27" s="598"/>
      <c r="J27" s="598"/>
      <c r="K27" s="598"/>
      <c r="L27" s="599"/>
      <c r="M27" s="225"/>
      <c r="N27" s="606"/>
      <c r="O27" s="234">
        <v>17</v>
      </c>
      <c r="P27" s="611" t="s">
        <v>504</v>
      </c>
      <c r="Q27" s="611"/>
      <c r="R27" s="611"/>
      <c r="S27" s="602"/>
      <c r="T27" s="602"/>
      <c r="U27" s="602"/>
      <c r="V27" s="602"/>
      <c r="W27" s="584"/>
      <c r="X27" s="585"/>
      <c r="Y27" s="225"/>
      <c r="Z27" s="225"/>
      <c r="AA27" s="225"/>
      <c r="AB27" s="310" t="b">
        <f>ISBLANK(S27)</f>
        <v>1</v>
      </c>
      <c r="AC27" s="310" t="b">
        <f>ISBLANK(U27)</f>
        <v>1</v>
      </c>
      <c r="AD27" s="310" t="b">
        <f>ISBLANK(W27)</f>
        <v>1</v>
      </c>
      <c r="AE27" s="310"/>
      <c r="AF27" s="310" t="b">
        <f>ISBLANK(W32)</f>
        <v>1</v>
      </c>
      <c r="AG27" s="310"/>
      <c r="AH27" s="310"/>
      <c r="AI27" s="310"/>
      <c r="AJ27" s="310"/>
      <c r="AK27" s="310"/>
      <c r="AL27" s="310"/>
      <c r="AM27" s="310"/>
      <c r="AN27" s="310"/>
      <c r="AO27" s="310"/>
      <c r="AP27" s="310"/>
      <c r="AQ27" s="310"/>
      <c r="AR27" s="310"/>
      <c r="AS27" s="310"/>
      <c r="AT27" s="310" t="b">
        <f>ISBLANK(X32)</f>
        <v>1</v>
      </c>
      <c r="AU27" s="310"/>
      <c r="AV27" s="310"/>
      <c r="AW27" s="310"/>
      <c r="AX27" s="310"/>
      <c r="AY27" s="310"/>
      <c r="AZ27" s="225"/>
      <c r="BA27" s="225"/>
      <c r="BB27" s="225"/>
      <c r="BC27" s="225"/>
      <c r="BD27" s="225"/>
      <c r="BE27" s="225"/>
      <c r="BF27" s="225"/>
      <c r="BG27" s="225"/>
      <c r="BH27" s="225"/>
      <c r="BI27" s="310"/>
      <c r="BJ27" s="310"/>
      <c r="BK27" s="310"/>
      <c r="BL27" s="310"/>
      <c r="BM27" s="310"/>
      <c r="BN27" s="310"/>
    </row>
    <row r="28" spans="1:66" ht="21.75" customHeight="1" thickTop="1">
      <c r="A28" s="224"/>
      <c r="B28" s="226"/>
      <c r="C28" s="226"/>
      <c r="D28" s="226"/>
      <c r="E28" s="226"/>
      <c r="F28" s="226"/>
      <c r="G28" s="226"/>
      <c r="H28" s="226"/>
      <c r="I28" s="226"/>
      <c r="J28" s="226"/>
      <c r="K28" s="226"/>
      <c r="L28" s="226"/>
      <c r="M28" s="225"/>
      <c r="N28" s="606"/>
      <c r="O28" s="234">
        <v>18</v>
      </c>
      <c r="P28" s="611" t="s">
        <v>708</v>
      </c>
      <c r="Q28" s="611"/>
      <c r="R28" s="611"/>
      <c r="S28" s="602"/>
      <c r="T28" s="602"/>
      <c r="U28" s="602"/>
      <c r="V28" s="602"/>
      <c r="W28" s="603"/>
      <c r="X28" s="604"/>
      <c r="Y28" s="225"/>
      <c r="Z28" s="225"/>
      <c r="AA28" s="225"/>
      <c r="AB28" s="310" t="b">
        <f>ISBLANK(S28)</f>
        <v>1</v>
      </c>
      <c r="AC28" s="310" t="b">
        <f>ISBLANK(U28)</f>
        <v>1</v>
      </c>
      <c r="AD28" s="310" t="b">
        <f>ISBLANK(W28)</f>
        <v>1</v>
      </c>
      <c r="AE28" s="310"/>
      <c r="AF28" s="310" t="b">
        <f>ISBLANK(W33)</f>
        <v>1</v>
      </c>
      <c r="AG28" s="310"/>
      <c r="AH28" s="310"/>
      <c r="AI28" s="310"/>
      <c r="AJ28" s="310"/>
      <c r="AK28" s="310"/>
      <c r="AL28" s="310"/>
      <c r="AM28" s="310"/>
      <c r="AN28" s="310"/>
      <c r="AO28" s="310"/>
      <c r="AP28" s="310"/>
      <c r="AQ28" s="310"/>
      <c r="AR28" s="310"/>
      <c r="AS28" s="310"/>
      <c r="AT28" s="310" t="b">
        <f>ISBLANK(X33)</f>
        <v>1</v>
      </c>
      <c r="AU28" s="310"/>
      <c r="AV28" s="310"/>
      <c r="AW28" s="310"/>
      <c r="AX28" s="310"/>
      <c r="AY28" s="310"/>
      <c r="AZ28" s="225"/>
      <c r="BA28" s="225"/>
      <c r="BB28" s="225"/>
      <c r="BC28" s="225"/>
      <c r="BD28" s="225"/>
      <c r="BE28" s="225"/>
      <c r="BF28" s="225"/>
      <c r="BG28" s="225"/>
      <c r="BH28" s="225"/>
      <c r="BI28" s="310"/>
      <c r="BJ28" s="310"/>
      <c r="BK28" s="310"/>
      <c r="BL28" s="310"/>
      <c r="BM28" s="310"/>
      <c r="BN28" s="310"/>
    </row>
    <row r="29" spans="1:66" ht="21.75" customHeight="1" thickBot="1">
      <c r="A29" s="224"/>
      <c r="B29" s="226"/>
      <c r="C29" s="226"/>
      <c r="D29" s="226"/>
      <c r="E29" s="226"/>
      <c r="F29" s="226"/>
      <c r="G29" s="226"/>
      <c r="H29" s="226"/>
      <c r="I29" s="226"/>
      <c r="J29" s="226"/>
      <c r="K29" s="226"/>
      <c r="L29" s="226"/>
      <c r="M29" s="225"/>
      <c r="N29" s="607"/>
      <c r="O29" s="235">
        <v>19</v>
      </c>
      <c r="P29" s="617" t="s">
        <v>709</v>
      </c>
      <c r="Q29" s="617"/>
      <c r="R29" s="617"/>
      <c r="S29" s="583"/>
      <c r="T29" s="583"/>
      <c r="U29" s="583"/>
      <c r="V29" s="583"/>
      <c r="W29" s="600"/>
      <c r="X29" s="601"/>
      <c r="Y29" s="225"/>
      <c r="Z29" s="225"/>
      <c r="AA29" s="225"/>
      <c r="AB29" s="310" t="b">
        <f>ISBLANK(S29)</f>
        <v>1</v>
      </c>
      <c r="AC29" s="310" t="b">
        <f>ISBLANK(U29)</f>
        <v>1</v>
      </c>
      <c r="AD29" s="310" t="b">
        <f>ISBLANK(W29)</f>
        <v>1</v>
      </c>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225"/>
      <c r="BA29" s="225"/>
      <c r="BB29" s="225"/>
      <c r="BC29" s="225"/>
      <c r="BD29" s="225"/>
      <c r="BE29" s="225"/>
      <c r="BF29" s="225"/>
      <c r="BG29" s="225"/>
      <c r="BH29" s="225"/>
      <c r="BI29" s="310"/>
      <c r="BJ29" s="310"/>
      <c r="BK29" s="310"/>
      <c r="BL29" s="310"/>
      <c r="BM29" s="310"/>
      <c r="BN29" s="310"/>
    </row>
    <row r="30" spans="1:66" ht="21.75" customHeight="1" thickTop="1">
      <c r="A30" s="224"/>
      <c r="B30" s="226"/>
      <c r="C30" s="226"/>
      <c r="D30" s="226"/>
      <c r="E30" s="226"/>
      <c r="F30" s="226"/>
      <c r="G30" s="226"/>
      <c r="H30" s="226"/>
      <c r="I30" s="226"/>
      <c r="J30" s="226"/>
      <c r="K30" s="226"/>
      <c r="L30" s="226"/>
      <c r="M30" s="225"/>
      <c r="N30" s="614" t="s">
        <v>633</v>
      </c>
      <c r="O30" s="242"/>
      <c r="P30" s="241"/>
      <c r="Q30" s="240"/>
      <c r="R30" s="239" t="s">
        <v>500</v>
      </c>
      <c r="S30" s="618" t="s">
        <v>125</v>
      </c>
      <c r="T30" s="618"/>
      <c r="U30" s="618" t="s">
        <v>126</v>
      </c>
      <c r="V30" s="618"/>
      <c r="W30" s="618" t="s">
        <v>127</v>
      </c>
      <c r="X30" s="619"/>
      <c r="Y30" s="225"/>
      <c r="Z30" s="225"/>
      <c r="AA30" s="225"/>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225"/>
      <c r="BA30" s="225"/>
      <c r="BB30" s="225"/>
      <c r="BC30" s="225"/>
      <c r="BD30" s="225"/>
      <c r="BE30" s="225"/>
      <c r="BF30" s="225"/>
      <c r="BG30" s="225"/>
      <c r="BH30" s="225"/>
      <c r="BI30" s="310"/>
      <c r="BJ30" s="310"/>
      <c r="BK30" s="310"/>
      <c r="BL30" s="310"/>
      <c r="BM30" s="310"/>
      <c r="BN30" s="310"/>
    </row>
    <row r="31" spans="1:66" ht="21.75" customHeight="1">
      <c r="A31" s="224"/>
      <c r="B31" s="226"/>
      <c r="C31" s="226"/>
      <c r="D31" s="226"/>
      <c r="E31" s="226"/>
      <c r="F31" s="226"/>
      <c r="G31" s="226"/>
      <c r="H31" s="226"/>
      <c r="I31" s="226"/>
      <c r="J31" s="226"/>
      <c r="K31" s="226"/>
      <c r="L31" s="226"/>
      <c r="M31" s="225"/>
      <c r="N31" s="615"/>
      <c r="O31" s="243"/>
      <c r="P31" s="620" t="s">
        <v>501</v>
      </c>
      <c r="Q31" s="621"/>
      <c r="R31" s="238"/>
      <c r="S31" s="236" t="s">
        <v>123</v>
      </c>
      <c r="T31" s="236" t="s">
        <v>124</v>
      </c>
      <c r="U31" s="236" t="s">
        <v>123</v>
      </c>
      <c r="V31" s="236" t="s">
        <v>124</v>
      </c>
      <c r="W31" s="236" t="s">
        <v>123</v>
      </c>
      <c r="X31" s="237" t="s">
        <v>124</v>
      </c>
      <c r="Y31" s="225"/>
      <c r="Z31" s="225"/>
      <c r="AA31" s="225"/>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225"/>
      <c r="BA31" s="225"/>
      <c r="BB31" s="225"/>
      <c r="BC31" s="225"/>
      <c r="BD31" s="225"/>
      <c r="BE31" s="225"/>
      <c r="BF31" s="225"/>
      <c r="BG31" s="225"/>
      <c r="BH31" s="225"/>
      <c r="BI31" s="310"/>
      <c r="BJ31" s="310"/>
      <c r="BK31" s="310"/>
      <c r="BL31" s="310"/>
      <c r="BM31" s="310"/>
      <c r="BN31" s="310"/>
    </row>
    <row r="32" spans="1:66" ht="21.75" customHeight="1">
      <c r="A32" s="224"/>
      <c r="B32" s="226"/>
      <c r="C32" s="226"/>
      <c r="D32" s="226"/>
      <c r="E32" s="226"/>
      <c r="F32" s="226"/>
      <c r="G32" s="226"/>
      <c r="H32" s="226"/>
      <c r="I32" s="226"/>
      <c r="J32" s="226"/>
      <c r="K32" s="226"/>
      <c r="L32" s="226"/>
      <c r="M32" s="225"/>
      <c r="N32" s="615"/>
      <c r="O32" s="231">
        <v>20</v>
      </c>
      <c r="P32" s="622" t="s">
        <v>837</v>
      </c>
      <c r="Q32" s="622"/>
      <c r="R32" s="622"/>
      <c r="S32" s="476"/>
      <c r="T32" s="476"/>
      <c r="U32" s="476"/>
      <c r="V32" s="476"/>
      <c r="W32" s="478"/>
      <c r="X32" s="479"/>
      <c r="Y32" s="225"/>
      <c r="Z32" s="225"/>
      <c r="AA32" s="225"/>
      <c r="AB32" s="310" t="b">
        <f aca="true" t="shared" si="0" ref="AB32:AF33">ISBLANK(S32)</f>
        <v>1</v>
      </c>
      <c r="AC32" s="310" t="b">
        <f t="shared" si="0"/>
        <v>1</v>
      </c>
      <c r="AD32" s="310" t="b">
        <f t="shared" si="0"/>
        <v>1</v>
      </c>
      <c r="AE32" s="310" t="b">
        <f t="shared" si="0"/>
        <v>1</v>
      </c>
      <c r="AF32" s="310" t="b">
        <f t="shared" si="0"/>
        <v>1</v>
      </c>
      <c r="AG32" s="310"/>
      <c r="AH32" s="310"/>
      <c r="AI32" s="310"/>
      <c r="AJ32" s="310"/>
      <c r="AK32" s="310"/>
      <c r="AL32" s="310"/>
      <c r="AM32" s="310"/>
      <c r="AN32" s="310"/>
      <c r="AO32" s="310"/>
      <c r="AP32" s="310"/>
      <c r="AQ32" s="310"/>
      <c r="AR32" s="310"/>
      <c r="AS32" s="310"/>
      <c r="AT32" s="310" t="b">
        <f>ISBLANK(X32)</f>
        <v>1</v>
      </c>
      <c r="AU32" s="310"/>
      <c r="AV32" s="310"/>
      <c r="AW32" s="310"/>
      <c r="AX32" s="310"/>
      <c r="AY32" s="310"/>
      <c r="AZ32" s="225"/>
      <c r="BA32" s="225"/>
      <c r="BB32" s="225"/>
      <c r="BC32" s="225"/>
      <c r="BD32" s="225"/>
      <c r="BE32" s="225"/>
      <c r="BF32" s="225"/>
      <c r="BG32" s="225"/>
      <c r="BH32" s="225"/>
      <c r="BI32" s="310"/>
      <c r="BJ32" s="310"/>
      <c r="BK32" s="310"/>
      <c r="BL32" s="310"/>
      <c r="BM32" s="310"/>
      <c r="BN32" s="310"/>
    </row>
    <row r="33" spans="1:66" ht="21.75" customHeight="1" thickBot="1">
      <c r="A33" s="224"/>
      <c r="B33" s="226"/>
      <c r="C33" s="226"/>
      <c r="D33" s="226"/>
      <c r="E33" s="226"/>
      <c r="F33" s="226"/>
      <c r="G33" s="226"/>
      <c r="H33" s="226"/>
      <c r="I33" s="226"/>
      <c r="J33" s="226"/>
      <c r="K33" s="226"/>
      <c r="L33" s="226"/>
      <c r="M33" s="225"/>
      <c r="N33" s="616"/>
      <c r="O33" s="232">
        <v>21</v>
      </c>
      <c r="P33" s="623" t="s">
        <v>836</v>
      </c>
      <c r="Q33" s="623"/>
      <c r="R33" s="623"/>
      <c r="S33" s="477"/>
      <c r="T33" s="477"/>
      <c r="U33" s="477"/>
      <c r="V33" s="477"/>
      <c r="W33" s="480"/>
      <c r="X33" s="481"/>
      <c r="Y33" s="225"/>
      <c r="Z33" s="225"/>
      <c r="AA33" s="225"/>
      <c r="AB33" s="310" t="b">
        <f t="shared" si="0"/>
        <v>1</v>
      </c>
      <c r="AC33" s="310" t="b">
        <f t="shared" si="0"/>
        <v>1</v>
      </c>
      <c r="AD33" s="310" t="b">
        <f t="shared" si="0"/>
        <v>1</v>
      </c>
      <c r="AE33" s="310" t="b">
        <f t="shared" si="0"/>
        <v>1</v>
      </c>
      <c r="AF33" s="310" t="b">
        <f t="shared" si="0"/>
        <v>1</v>
      </c>
      <c r="AG33" s="310"/>
      <c r="AH33" s="310"/>
      <c r="AI33" s="310"/>
      <c r="AJ33" s="310"/>
      <c r="AK33" s="310"/>
      <c r="AL33" s="310"/>
      <c r="AM33" s="310"/>
      <c r="AN33" s="310"/>
      <c r="AO33" s="310"/>
      <c r="AP33" s="310"/>
      <c r="AQ33" s="310"/>
      <c r="AR33" s="310"/>
      <c r="AS33" s="310"/>
      <c r="AT33" s="310" t="b">
        <f>ISBLANK(X33)</f>
        <v>1</v>
      </c>
      <c r="AU33" s="310"/>
      <c r="AV33" s="310"/>
      <c r="AW33" s="310"/>
      <c r="AX33" s="310"/>
      <c r="AY33" s="310"/>
      <c r="AZ33" s="225"/>
      <c r="BA33" s="225"/>
      <c r="BB33" s="225"/>
      <c r="BC33" s="225"/>
      <c r="BD33" s="225"/>
      <c r="BE33" s="225"/>
      <c r="BF33" s="225"/>
      <c r="BG33" s="225"/>
      <c r="BH33" s="225"/>
      <c r="BI33" s="310"/>
      <c r="BJ33" s="310"/>
      <c r="BK33" s="310"/>
      <c r="BL33" s="310"/>
      <c r="BM33" s="310"/>
      <c r="BN33" s="310"/>
    </row>
    <row r="34" spans="1:66" ht="15" thickTop="1">
      <c r="A34" s="224"/>
      <c r="B34" s="226"/>
      <c r="C34" s="226"/>
      <c r="D34" s="226"/>
      <c r="E34" s="226"/>
      <c r="F34" s="226"/>
      <c r="G34" s="226"/>
      <c r="H34" s="226"/>
      <c r="I34" s="226"/>
      <c r="J34" s="226"/>
      <c r="K34" s="226"/>
      <c r="L34" s="226"/>
      <c r="M34" s="225"/>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5"/>
      <c r="BA34" s="225"/>
      <c r="BB34" s="225"/>
      <c r="BC34" s="225"/>
      <c r="BD34" s="225"/>
      <c r="BE34" s="225"/>
      <c r="BF34" s="225"/>
      <c r="BG34" s="225"/>
      <c r="BH34" s="225"/>
      <c r="BI34" s="310"/>
      <c r="BJ34" s="310"/>
      <c r="BK34" s="310"/>
      <c r="BL34" s="310"/>
      <c r="BM34" s="310"/>
      <c r="BN34" s="310"/>
    </row>
    <row r="35" spans="1:66" ht="14.25">
      <c r="A35" s="224"/>
      <c r="B35" s="226"/>
      <c r="C35" s="226"/>
      <c r="D35" s="226"/>
      <c r="E35" s="226"/>
      <c r="F35" s="226"/>
      <c r="G35" s="226"/>
      <c r="H35" s="226"/>
      <c r="I35" s="226"/>
      <c r="J35" s="226"/>
      <c r="K35" s="226"/>
      <c r="L35" s="226"/>
      <c r="M35" s="225"/>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5"/>
      <c r="BA35" s="225"/>
      <c r="BB35" s="225"/>
      <c r="BC35" s="225"/>
      <c r="BD35" s="225"/>
      <c r="BE35" s="225"/>
      <c r="BF35" s="225"/>
      <c r="BG35" s="225"/>
      <c r="BH35" s="225"/>
      <c r="BI35" s="310"/>
      <c r="BJ35" s="310"/>
      <c r="BK35" s="310"/>
      <c r="BL35" s="310"/>
      <c r="BM35" s="310"/>
      <c r="BN35" s="310"/>
    </row>
    <row r="36" spans="1:66" ht="14.25">
      <c r="A36" s="224"/>
      <c r="B36" s="226"/>
      <c r="C36" s="226"/>
      <c r="D36" s="226"/>
      <c r="E36" s="226"/>
      <c r="F36" s="226"/>
      <c r="G36" s="226"/>
      <c r="H36" s="226"/>
      <c r="I36" s="226"/>
      <c r="J36" s="226"/>
      <c r="K36" s="226"/>
      <c r="L36" s="226"/>
      <c r="M36" s="225"/>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5"/>
      <c r="BA36" s="225"/>
      <c r="BB36" s="225"/>
      <c r="BC36" s="225"/>
      <c r="BD36" s="225"/>
      <c r="BE36" s="225"/>
      <c r="BF36" s="225"/>
      <c r="BG36" s="225"/>
      <c r="BH36" s="225"/>
      <c r="BI36" s="310"/>
      <c r="BJ36" s="310"/>
      <c r="BK36" s="310"/>
      <c r="BL36" s="310"/>
      <c r="BM36" s="310"/>
      <c r="BN36" s="310"/>
    </row>
    <row r="37" spans="1:66" ht="14.25">
      <c r="A37" s="224"/>
      <c r="B37" s="226"/>
      <c r="C37" s="226"/>
      <c r="D37" s="226"/>
      <c r="E37" s="226"/>
      <c r="F37" s="226"/>
      <c r="G37" s="226"/>
      <c r="H37" s="226"/>
      <c r="I37" s="226"/>
      <c r="J37" s="226"/>
      <c r="K37" s="226"/>
      <c r="L37" s="226"/>
      <c r="M37" s="225"/>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5"/>
      <c r="BA37" s="225"/>
      <c r="BB37" s="225"/>
      <c r="BC37" s="225"/>
      <c r="BD37" s="225"/>
      <c r="BE37" s="225"/>
      <c r="BF37" s="225"/>
      <c r="BG37" s="225"/>
      <c r="BH37" s="225"/>
      <c r="BI37" s="310"/>
      <c r="BJ37" s="310"/>
      <c r="BK37" s="310"/>
      <c r="BL37" s="310"/>
      <c r="BM37" s="310"/>
      <c r="BN37" s="310"/>
    </row>
    <row r="38" spans="1:66" ht="14.25">
      <c r="A38" s="224"/>
      <c r="B38" s="226"/>
      <c r="C38" s="226"/>
      <c r="D38" s="226"/>
      <c r="E38" s="226"/>
      <c r="F38" s="226"/>
      <c r="G38" s="226"/>
      <c r="H38" s="226"/>
      <c r="I38" s="226"/>
      <c r="J38" s="226"/>
      <c r="K38" s="226"/>
      <c r="L38" s="226"/>
      <c r="M38" s="225"/>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5"/>
      <c r="BA38" s="225"/>
      <c r="BB38" s="225"/>
      <c r="BC38" s="225"/>
      <c r="BD38" s="225"/>
      <c r="BE38" s="225"/>
      <c r="BF38" s="225"/>
      <c r="BG38" s="225"/>
      <c r="BH38" s="225"/>
      <c r="BI38" s="310"/>
      <c r="BJ38" s="310"/>
      <c r="BK38" s="310"/>
      <c r="BL38" s="310"/>
      <c r="BM38" s="310"/>
      <c r="BN38" s="310"/>
    </row>
    <row r="39" spans="1:66" ht="14.25">
      <c r="A39" s="224"/>
      <c r="B39" s="226"/>
      <c r="C39" s="226"/>
      <c r="D39" s="226"/>
      <c r="E39" s="226"/>
      <c r="F39" s="226"/>
      <c r="G39" s="226"/>
      <c r="H39" s="226"/>
      <c r="I39" s="226"/>
      <c r="J39" s="226"/>
      <c r="K39" s="226"/>
      <c r="L39" s="226"/>
      <c r="M39" s="225"/>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5"/>
      <c r="BA39" s="225"/>
      <c r="BB39" s="225"/>
      <c r="BC39" s="225"/>
      <c r="BD39" s="225"/>
      <c r="BE39" s="225"/>
      <c r="BF39" s="225"/>
      <c r="BG39" s="225"/>
      <c r="BH39" s="225"/>
      <c r="BI39" s="310"/>
      <c r="BJ39" s="310"/>
      <c r="BK39" s="310"/>
      <c r="BL39" s="310"/>
      <c r="BM39" s="310"/>
      <c r="BN39" s="310"/>
    </row>
    <row r="40" spans="1:66" ht="14.25">
      <c r="A40" s="224"/>
      <c r="B40" s="228"/>
      <c r="C40" s="228"/>
      <c r="D40" s="228"/>
      <c r="E40" s="228"/>
      <c r="F40" s="228"/>
      <c r="G40" s="228"/>
      <c r="H40" s="228"/>
      <c r="I40" s="228"/>
      <c r="J40" s="228"/>
      <c r="K40" s="228"/>
      <c r="L40" s="228"/>
      <c r="M40" s="225"/>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5"/>
      <c r="BA40" s="225"/>
      <c r="BB40" s="225"/>
      <c r="BC40" s="225"/>
      <c r="BD40" s="225"/>
      <c r="BE40" s="225"/>
      <c r="BF40" s="225"/>
      <c r="BG40" s="225"/>
      <c r="BH40" s="225"/>
      <c r="BI40" s="310"/>
      <c r="BJ40" s="310"/>
      <c r="BK40" s="310"/>
      <c r="BL40" s="310"/>
      <c r="BM40" s="310"/>
      <c r="BN40" s="310"/>
    </row>
    <row r="41" spans="1:66" ht="14.25">
      <c r="A41" s="224"/>
      <c r="B41" s="228"/>
      <c r="C41" s="228"/>
      <c r="D41" s="228"/>
      <c r="E41" s="228"/>
      <c r="F41" s="228"/>
      <c r="G41" s="228"/>
      <c r="H41" s="228"/>
      <c r="I41" s="228"/>
      <c r="J41" s="228"/>
      <c r="K41" s="228"/>
      <c r="L41" s="228"/>
      <c r="M41" s="225"/>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5"/>
      <c r="BA41" s="225"/>
      <c r="BB41" s="225"/>
      <c r="BC41" s="225"/>
      <c r="BD41" s="225"/>
      <c r="BE41" s="225"/>
      <c r="BF41" s="225"/>
      <c r="BG41" s="225"/>
      <c r="BH41" s="225"/>
      <c r="BI41" s="310"/>
      <c r="BJ41" s="310"/>
      <c r="BK41" s="310"/>
      <c r="BL41" s="310"/>
      <c r="BM41" s="310"/>
      <c r="BN41" s="310"/>
    </row>
    <row r="42" spans="1:66" ht="14.25">
      <c r="A42" s="224"/>
      <c r="B42" s="228"/>
      <c r="C42" s="228"/>
      <c r="D42" s="228"/>
      <c r="E42" s="228"/>
      <c r="F42" s="228"/>
      <c r="G42" s="228"/>
      <c r="H42" s="228"/>
      <c r="I42" s="228"/>
      <c r="J42" s="228"/>
      <c r="K42" s="228"/>
      <c r="L42" s="228"/>
      <c r="M42" s="225"/>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5"/>
      <c r="BA42" s="225"/>
      <c r="BB42" s="225"/>
      <c r="BC42" s="225"/>
      <c r="BD42" s="225"/>
      <c r="BE42" s="225"/>
      <c r="BF42" s="225"/>
      <c r="BG42" s="225"/>
      <c r="BH42" s="225"/>
      <c r="BI42" s="310"/>
      <c r="BJ42" s="310"/>
      <c r="BK42" s="310"/>
      <c r="BL42" s="310"/>
      <c r="BM42" s="310"/>
      <c r="BN42" s="310"/>
    </row>
    <row r="43" spans="1:66" ht="14.25">
      <c r="A43" s="224"/>
      <c r="B43" s="228"/>
      <c r="C43" s="228"/>
      <c r="D43" s="228"/>
      <c r="E43" s="228"/>
      <c r="F43" s="228"/>
      <c r="G43" s="228"/>
      <c r="H43" s="228"/>
      <c r="I43" s="228"/>
      <c r="J43" s="228"/>
      <c r="K43" s="228"/>
      <c r="L43" s="228"/>
      <c r="M43" s="225"/>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5"/>
      <c r="BA43" s="225"/>
      <c r="BB43" s="225"/>
      <c r="BC43" s="225"/>
      <c r="BD43" s="225"/>
      <c r="BE43" s="225"/>
      <c r="BF43" s="225"/>
      <c r="BG43" s="225"/>
      <c r="BH43" s="225"/>
      <c r="BI43" s="310"/>
      <c r="BJ43" s="310"/>
      <c r="BK43" s="310"/>
      <c r="BL43" s="310"/>
      <c r="BM43" s="310"/>
      <c r="BN43" s="310"/>
    </row>
    <row r="44" spans="1:66" ht="14.25">
      <c r="A44" s="224"/>
      <c r="B44" s="228"/>
      <c r="C44" s="228"/>
      <c r="D44" s="228"/>
      <c r="E44" s="228"/>
      <c r="F44" s="228"/>
      <c r="G44" s="228"/>
      <c r="H44" s="228"/>
      <c r="I44" s="228"/>
      <c r="J44" s="228"/>
      <c r="K44" s="228"/>
      <c r="L44" s="228"/>
      <c r="M44" s="225"/>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5"/>
      <c r="BA44" s="225"/>
      <c r="BB44" s="225"/>
      <c r="BC44" s="225"/>
      <c r="BD44" s="225"/>
      <c r="BE44" s="225"/>
      <c r="BF44" s="225"/>
      <c r="BG44" s="225"/>
      <c r="BH44" s="225"/>
      <c r="BI44" s="310"/>
      <c r="BJ44" s="310"/>
      <c r="BK44" s="310"/>
      <c r="BL44" s="310"/>
      <c r="BM44" s="310"/>
      <c r="BN44" s="310"/>
    </row>
    <row r="45" spans="1:66" ht="14.25">
      <c r="A45" s="224"/>
      <c r="B45" s="228"/>
      <c r="C45" s="228"/>
      <c r="D45" s="228"/>
      <c r="E45" s="228"/>
      <c r="F45" s="228"/>
      <c r="G45" s="228"/>
      <c r="H45" s="228"/>
      <c r="I45" s="228"/>
      <c r="J45" s="228"/>
      <c r="K45" s="228"/>
      <c r="L45" s="228"/>
      <c r="M45" s="225"/>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5"/>
      <c r="BA45" s="225"/>
      <c r="BB45" s="225"/>
      <c r="BC45" s="225"/>
      <c r="BD45" s="225"/>
      <c r="BE45" s="225"/>
      <c r="BF45" s="225"/>
      <c r="BG45" s="225"/>
      <c r="BH45" s="225"/>
      <c r="BI45" s="310"/>
      <c r="BJ45" s="310"/>
      <c r="BK45" s="310"/>
      <c r="BL45" s="310"/>
      <c r="BM45" s="310"/>
      <c r="BN45" s="310"/>
    </row>
    <row r="46" spans="1:66" ht="14.25">
      <c r="A46" s="224"/>
      <c r="B46" s="310"/>
      <c r="C46" s="310"/>
      <c r="D46" s="310"/>
      <c r="E46" s="310"/>
      <c r="F46" s="310"/>
      <c r="G46" s="310"/>
      <c r="H46" s="310"/>
      <c r="I46" s="310"/>
      <c r="J46" s="310"/>
      <c r="K46" s="310"/>
      <c r="L46" s="310"/>
      <c r="M46" s="225"/>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5"/>
      <c r="BA46" s="225"/>
      <c r="BB46" s="225"/>
      <c r="BC46" s="225"/>
      <c r="BD46" s="225"/>
      <c r="BE46" s="225"/>
      <c r="BF46" s="225"/>
      <c r="BG46" s="225"/>
      <c r="BH46" s="225"/>
      <c r="BI46" s="310"/>
      <c r="BJ46" s="310"/>
      <c r="BK46" s="310"/>
      <c r="BL46" s="310"/>
      <c r="BM46" s="310"/>
      <c r="BN46" s="310"/>
    </row>
    <row r="47" spans="1:66" ht="14.25">
      <c r="A47" s="224"/>
      <c r="B47" s="310"/>
      <c r="C47" s="310"/>
      <c r="D47" s="310"/>
      <c r="E47" s="310"/>
      <c r="F47" s="310"/>
      <c r="G47" s="310"/>
      <c r="H47" s="310"/>
      <c r="I47" s="310"/>
      <c r="J47" s="310"/>
      <c r="K47" s="310"/>
      <c r="L47" s="310"/>
      <c r="M47" s="225"/>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5"/>
      <c r="BA47" s="225"/>
      <c r="BB47" s="225"/>
      <c r="BC47" s="225"/>
      <c r="BD47" s="225"/>
      <c r="BE47" s="225"/>
      <c r="BF47" s="225"/>
      <c r="BG47" s="225"/>
      <c r="BH47" s="225"/>
      <c r="BI47" s="310"/>
      <c r="BJ47" s="310"/>
      <c r="BK47" s="310"/>
      <c r="BL47" s="310"/>
      <c r="BM47" s="310"/>
      <c r="BN47" s="310"/>
    </row>
    <row r="48" spans="1:66" ht="14.25">
      <c r="A48" s="224"/>
      <c r="B48" s="310"/>
      <c r="C48" s="310"/>
      <c r="D48" s="310"/>
      <c r="E48" s="310"/>
      <c r="F48" s="310"/>
      <c r="G48" s="310"/>
      <c r="H48" s="310"/>
      <c r="I48" s="310"/>
      <c r="J48" s="310"/>
      <c r="K48" s="310"/>
      <c r="L48" s="310"/>
      <c r="M48" s="225"/>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5"/>
      <c r="BA48" s="225"/>
      <c r="BB48" s="225"/>
      <c r="BC48" s="225"/>
      <c r="BD48" s="225"/>
      <c r="BE48" s="225"/>
      <c r="BF48" s="225"/>
      <c r="BG48" s="225"/>
      <c r="BH48" s="225"/>
      <c r="BI48" s="310"/>
      <c r="BJ48" s="310"/>
      <c r="BK48" s="310"/>
      <c r="BL48" s="310"/>
      <c r="BM48" s="310"/>
      <c r="BN48" s="310"/>
    </row>
    <row r="49" spans="1:66" ht="14.25">
      <c r="A49" s="224"/>
      <c r="B49" s="310"/>
      <c r="C49" s="310"/>
      <c r="D49" s="310"/>
      <c r="E49" s="310"/>
      <c r="F49" s="310"/>
      <c r="G49" s="310"/>
      <c r="H49" s="310"/>
      <c r="I49" s="310"/>
      <c r="J49" s="310"/>
      <c r="K49" s="310"/>
      <c r="L49" s="310"/>
      <c r="M49" s="225"/>
      <c r="N49" s="229"/>
      <c r="O49" s="229"/>
      <c r="P49" s="229"/>
      <c r="Q49" s="229"/>
      <c r="R49" s="229"/>
      <c r="S49" s="229"/>
      <c r="T49" s="229"/>
      <c r="U49" s="229"/>
      <c r="V49" s="229"/>
      <c r="W49" s="229"/>
      <c r="X49" s="229"/>
      <c r="Y49" s="225"/>
      <c r="Z49" s="225"/>
      <c r="AA49" s="225"/>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5"/>
      <c r="BA49" s="225"/>
      <c r="BB49" s="225"/>
      <c r="BC49" s="225"/>
      <c r="BD49" s="225"/>
      <c r="BE49" s="225"/>
      <c r="BF49" s="225"/>
      <c r="BG49" s="225"/>
      <c r="BH49" s="225"/>
      <c r="BI49" s="310"/>
      <c r="BJ49" s="310"/>
      <c r="BK49" s="310"/>
      <c r="BL49" s="310"/>
      <c r="BM49" s="310"/>
      <c r="BN49" s="310"/>
    </row>
    <row r="50" spans="1:66" ht="13.5">
      <c r="A50" s="310"/>
      <c r="B50" s="310"/>
      <c r="C50" s="310"/>
      <c r="D50" s="310"/>
      <c r="E50" s="310"/>
      <c r="F50" s="310"/>
      <c r="G50" s="310"/>
      <c r="H50" s="310"/>
      <c r="I50" s="310"/>
      <c r="J50" s="310"/>
      <c r="K50" s="310"/>
      <c r="L50" s="310"/>
      <c r="M50" s="225"/>
      <c r="N50" s="229"/>
      <c r="O50" s="229"/>
      <c r="P50" s="229"/>
      <c r="Q50" s="229"/>
      <c r="R50" s="229"/>
      <c r="S50" s="229"/>
      <c r="T50" s="229"/>
      <c r="U50" s="229"/>
      <c r="V50" s="229"/>
      <c r="W50" s="229"/>
      <c r="X50" s="229"/>
      <c r="Y50" s="225"/>
      <c r="Z50" s="225"/>
      <c r="AA50" s="225"/>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5"/>
      <c r="BA50" s="225"/>
      <c r="BB50" s="225"/>
      <c r="BC50" s="225"/>
      <c r="BD50" s="225"/>
      <c r="BE50" s="225"/>
      <c r="BF50" s="225"/>
      <c r="BG50" s="225"/>
      <c r="BH50" s="225"/>
      <c r="BI50" s="310"/>
      <c r="BJ50" s="310"/>
      <c r="BK50" s="310"/>
      <c r="BL50" s="310"/>
      <c r="BM50" s="310"/>
      <c r="BN50" s="310"/>
    </row>
    <row r="51" spans="1:66" ht="13.5">
      <c r="A51" s="310"/>
      <c r="B51" s="310"/>
      <c r="C51" s="310"/>
      <c r="D51" s="310"/>
      <c r="E51" s="310"/>
      <c r="F51" s="310"/>
      <c r="G51" s="310"/>
      <c r="H51" s="310"/>
      <c r="I51" s="310"/>
      <c r="J51" s="310"/>
      <c r="K51" s="310"/>
      <c r="L51" s="310"/>
      <c r="M51" s="225"/>
      <c r="N51" s="229"/>
      <c r="O51" s="229"/>
      <c r="P51" s="229"/>
      <c r="Q51" s="229"/>
      <c r="R51" s="229"/>
      <c r="S51" s="229"/>
      <c r="T51" s="229"/>
      <c r="U51" s="229"/>
      <c r="V51" s="229"/>
      <c r="W51" s="229"/>
      <c r="X51" s="229"/>
      <c r="Y51" s="225"/>
      <c r="Z51" s="225"/>
      <c r="AA51" s="225"/>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5"/>
      <c r="BA51" s="225"/>
      <c r="BB51" s="225"/>
      <c r="BC51" s="225"/>
      <c r="BD51" s="225"/>
      <c r="BE51" s="225"/>
      <c r="BF51" s="225"/>
      <c r="BG51" s="225"/>
      <c r="BH51" s="225"/>
      <c r="BI51" s="310"/>
      <c r="BJ51" s="310"/>
      <c r="BK51" s="310"/>
      <c r="BL51" s="310"/>
      <c r="BM51" s="310"/>
      <c r="BN51" s="310"/>
    </row>
    <row r="52" spans="1:66" ht="13.5">
      <c r="A52" s="310"/>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49"/>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row>
    <row r="53" spans="1:66" ht="13.5">
      <c r="A53" s="310"/>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49"/>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10"/>
      <c r="BE53" s="310"/>
      <c r="BF53" s="310"/>
      <c r="BG53" s="310"/>
      <c r="BH53" s="310"/>
      <c r="BI53" s="310"/>
      <c r="BJ53" s="310"/>
      <c r="BK53" s="310"/>
      <c r="BL53" s="310"/>
      <c r="BM53" s="310"/>
      <c r="BN53" s="310"/>
    </row>
    <row r="54" spans="1:66" ht="13.5">
      <c r="A54" s="310"/>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482" t="str">
        <f>ﾁｰﾑﾃﾞｰﾀ!C2</f>
        <v>県立久慈高等学校</v>
      </c>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row>
    <row r="55" spans="1:66" ht="13.5">
      <c r="A55" s="310"/>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482" t="str">
        <f>ﾁｰﾑﾃﾞｰﾀ!C3</f>
        <v>県立大野高等学校</v>
      </c>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c r="BE55" s="310"/>
      <c r="BF55" s="310"/>
      <c r="BG55" s="310"/>
      <c r="BH55" s="310"/>
      <c r="BI55" s="310"/>
      <c r="BJ55" s="310"/>
      <c r="BK55" s="310"/>
      <c r="BL55" s="310"/>
      <c r="BM55" s="310"/>
      <c r="BN55" s="310"/>
    </row>
    <row r="56" spans="1:66" ht="13.5">
      <c r="A56" s="310"/>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482" t="str">
        <f>ﾁｰﾑﾃﾞｰﾀ!C4</f>
        <v>県立久慈工業高等学校</v>
      </c>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row>
    <row r="57" spans="1:66" ht="13.5">
      <c r="A57" s="310"/>
      <c r="B57" s="31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482" t="str">
        <f>ﾁｰﾑﾃﾞｰﾀ!C5</f>
        <v>県立久慈東高等学校</v>
      </c>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row>
    <row r="58" spans="1:66" ht="13.5">
      <c r="A58" s="310"/>
      <c r="B58" s="310"/>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482" t="str">
        <f>ﾁｰﾑﾃﾞｰﾀ!C6</f>
        <v>県立軽米高等学校</v>
      </c>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310"/>
      <c r="BI58" s="310"/>
      <c r="BJ58" s="310"/>
      <c r="BK58" s="310"/>
      <c r="BL58" s="310"/>
      <c r="BM58" s="310"/>
      <c r="BN58" s="310"/>
    </row>
    <row r="59" spans="1:66" ht="13.5">
      <c r="A59" s="310"/>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482" t="str">
        <f>ﾁｰﾑﾃﾞｰﾀ!C7</f>
        <v>県立福岡高等学校</v>
      </c>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0"/>
      <c r="BK59" s="310"/>
      <c r="BL59" s="310"/>
      <c r="BM59" s="310"/>
      <c r="BN59" s="310"/>
    </row>
    <row r="60" spans="1:66" ht="13.5">
      <c r="A60" s="310"/>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482" t="str">
        <f>ﾁｰﾑﾃﾞｰﾀ!C8</f>
        <v>県立福岡工業高等学校</v>
      </c>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310"/>
      <c r="BK60" s="310"/>
      <c r="BL60" s="310"/>
      <c r="BM60" s="310"/>
      <c r="BN60" s="310"/>
    </row>
    <row r="61" spans="1:66" ht="13.5">
      <c r="A61" s="310"/>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482" t="str">
        <f>ﾁｰﾑﾃﾞｰﾀ!C9</f>
        <v>県立沼宮内高等学校</v>
      </c>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row>
    <row r="62" spans="1:66" ht="13.5">
      <c r="A62" s="310"/>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482" t="str">
        <f>ﾁｰﾑﾃﾞｰﾀ!C10</f>
        <v>県立葛巻高等学校</v>
      </c>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10"/>
      <c r="BM62" s="310"/>
      <c r="BN62" s="310"/>
    </row>
    <row r="63" spans="1:66" ht="13.5">
      <c r="A63" s="310"/>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482" t="str">
        <f>ﾁｰﾑﾃﾞｰﾀ!C11</f>
        <v>県立平舘高等学校</v>
      </c>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0"/>
      <c r="BB63" s="310"/>
      <c r="BC63" s="310"/>
      <c r="BD63" s="310"/>
      <c r="BE63" s="310"/>
      <c r="BF63" s="310"/>
      <c r="BG63" s="310"/>
      <c r="BH63" s="310"/>
      <c r="BI63" s="310"/>
      <c r="BJ63" s="310"/>
      <c r="BK63" s="310"/>
      <c r="BL63" s="310"/>
      <c r="BM63" s="310"/>
      <c r="BN63" s="310"/>
    </row>
    <row r="64" spans="1:66" ht="13.5">
      <c r="A64" s="310"/>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482" t="str">
        <f>ﾁｰﾑﾃﾞｰﾀ!C12</f>
        <v>県立雫石高等学校</v>
      </c>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0"/>
      <c r="AY64" s="310"/>
      <c r="AZ64" s="310"/>
      <c r="BA64" s="310"/>
      <c r="BB64" s="310"/>
      <c r="BC64" s="310"/>
      <c r="BD64" s="310"/>
      <c r="BE64" s="310"/>
      <c r="BF64" s="310"/>
      <c r="BG64" s="310"/>
      <c r="BH64" s="310"/>
      <c r="BI64" s="310"/>
      <c r="BJ64" s="310"/>
      <c r="BK64" s="310"/>
      <c r="BL64" s="310"/>
      <c r="BM64" s="310"/>
      <c r="BN64" s="310"/>
    </row>
    <row r="65" spans="1:66" ht="13.5">
      <c r="A65" s="310"/>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482" t="str">
        <f>ﾁｰﾑﾃﾞｰﾀ!C13</f>
        <v>県立盛岡第一高等学校</v>
      </c>
      <c r="AC65" s="310"/>
      <c r="AD65" s="310"/>
      <c r="AE65" s="310"/>
      <c r="AF65" s="310"/>
      <c r="AG65" s="310"/>
      <c r="AH65" s="310"/>
      <c r="AI65" s="310"/>
      <c r="AJ65" s="310"/>
      <c r="AK65" s="310"/>
      <c r="AL65" s="310"/>
      <c r="AM65" s="310"/>
      <c r="AN65" s="310"/>
      <c r="AO65" s="310"/>
      <c r="AP65" s="310"/>
      <c r="AQ65" s="310"/>
      <c r="AR65" s="310"/>
      <c r="AS65" s="310"/>
      <c r="AT65" s="310"/>
      <c r="AU65" s="310"/>
      <c r="AV65" s="310"/>
      <c r="AW65" s="310"/>
      <c r="AX65" s="310"/>
      <c r="AY65" s="310"/>
      <c r="AZ65" s="310"/>
      <c r="BA65" s="310"/>
      <c r="BB65" s="310"/>
      <c r="BC65" s="310"/>
      <c r="BD65" s="310"/>
      <c r="BE65" s="310"/>
      <c r="BF65" s="310"/>
      <c r="BG65" s="310"/>
      <c r="BH65" s="310"/>
      <c r="BI65" s="310"/>
      <c r="BJ65" s="310"/>
      <c r="BK65" s="310"/>
      <c r="BL65" s="310"/>
      <c r="BM65" s="310"/>
      <c r="BN65" s="310"/>
    </row>
    <row r="66" spans="1:66" ht="13.5">
      <c r="A66" s="310"/>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482" t="str">
        <f>ﾁｰﾑﾃﾞｰﾀ!C14</f>
        <v>県立盛岡第三高等学校</v>
      </c>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0"/>
      <c r="AY66" s="310"/>
      <c r="AZ66" s="310"/>
      <c r="BA66" s="310"/>
      <c r="BB66" s="310"/>
      <c r="BC66" s="310"/>
      <c r="BD66" s="310"/>
      <c r="BE66" s="310"/>
      <c r="BF66" s="310"/>
      <c r="BG66" s="310"/>
      <c r="BH66" s="310"/>
      <c r="BI66" s="310"/>
      <c r="BJ66" s="310"/>
      <c r="BK66" s="310"/>
      <c r="BL66" s="310"/>
      <c r="BM66" s="310"/>
      <c r="BN66" s="310"/>
    </row>
    <row r="67" spans="1:66" ht="13.5">
      <c r="A67" s="310"/>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482" t="str">
        <f>ﾁｰﾑﾃﾞｰﾀ!C15</f>
        <v>県立盛岡第四高等学校</v>
      </c>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0"/>
      <c r="AY67" s="310"/>
      <c r="AZ67" s="310"/>
      <c r="BA67" s="310"/>
      <c r="BB67" s="310"/>
      <c r="BC67" s="310"/>
      <c r="BD67" s="310"/>
      <c r="BE67" s="310"/>
      <c r="BF67" s="310"/>
      <c r="BG67" s="310"/>
      <c r="BH67" s="310"/>
      <c r="BI67" s="310"/>
      <c r="BJ67" s="310"/>
      <c r="BK67" s="310"/>
      <c r="BL67" s="310"/>
      <c r="BM67" s="310"/>
      <c r="BN67" s="310"/>
    </row>
    <row r="68" spans="1:66" ht="13.5">
      <c r="A68" s="310"/>
      <c r="B68" s="310"/>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482" t="str">
        <f>ﾁｰﾑﾃﾞｰﾀ!C16</f>
        <v>県立盛岡北高等学校</v>
      </c>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310"/>
      <c r="BJ68" s="310"/>
      <c r="BK68" s="310"/>
      <c r="BL68" s="310"/>
      <c r="BM68" s="310"/>
      <c r="BN68" s="310"/>
    </row>
    <row r="69" spans="1:66" ht="13.5">
      <c r="A69" s="310"/>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482" t="str">
        <f>ﾁｰﾑﾃﾞｰﾀ!C17</f>
        <v>県立盛岡南高等学校</v>
      </c>
      <c r="AC69" s="310"/>
      <c r="AD69" s="310"/>
      <c r="AE69" s="310"/>
      <c r="AF69" s="310"/>
      <c r="AG69" s="310"/>
      <c r="AH69" s="310"/>
      <c r="AI69" s="310"/>
      <c r="AJ69" s="310"/>
      <c r="AK69" s="310"/>
      <c r="AL69" s="310"/>
      <c r="AM69" s="310"/>
      <c r="AN69" s="310"/>
      <c r="AO69" s="310"/>
      <c r="AP69" s="310"/>
      <c r="AQ69" s="310"/>
      <c r="AR69" s="310"/>
      <c r="AS69" s="310"/>
      <c r="AT69" s="310"/>
      <c r="AU69" s="310"/>
      <c r="AV69" s="310"/>
      <c r="AW69" s="310"/>
      <c r="AX69" s="310"/>
      <c r="AY69" s="310"/>
      <c r="AZ69" s="310"/>
      <c r="BA69" s="310"/>
      <c r="BB69" s="310"/>
      <c r="BC69" s="310"/>
      <c r="BD69" s="310"/>
      <c r="BE69" s="310"/>
      <c r="BF69" s="310"/>
      <c r="BG69" s="310"/>
      <c r="BH69" s="310"/>
      <c r="BI69" s="310"/>
      <c r="BJ69" s="310"/>
      <c r="BK69" s="310"/>
      <c r="BL69" s="310"/>
      <c r="BM69" s="310"/>
      <c r="BN69" s="310"/>
    </row>
    <row r="70" spans="1:66" ht="13.5">
      <c r="A70" s="310"/>
      <c r="B70" s="310"/>
      <c r="C70" s="310"/>
      <c r="D70" s="310"/>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482" t="str">
        <f>ﾁｰﾑﾃﾞｰﾀ!C18</f>
        <v>県立不来方高等学校</v>
      </c>
      <c r="AC70" s="310"/>
      <c r="AD70" s="310"/>
      <c r="AE70" s="310"/>
      <c r="AF70" s="310"/>
      <c r="AG70" s="310"/>
      <c r="AH70" s="310"/>
      <c r="AI70" s="310"/>
      <c r="AJ70" s="310"/>
      <c r="AK70" s="310"/>
      <c r="AL70" s="310"/>
      <c r="AM70" s="310"/>
      <c r="AN70" s="310"/>
      <c r="AO70" s="310"/>
      <c r="AP70" s="310"/>
      <c r="AQ70" s="310"/>
      <c r="AR70" s="310"/>
      <c r="AS70" s="310"/>
      <c r="AT70" s="310"/>
      <c r="AU70" s="310"/>
      <c r="AV70" s="310"/>
      <c r="AW70" s="310"/>
      <c r="AX70" s="310"/>
      <c r="AY70" s="310"/>
      <c r="AZ70" s="310"/>
      <c r="BA70" s="310"/>
      <c r="BB70" s="310"/>
      <c r="BC70" s="310"/>
      <c r="BD70" s="310"/>
      <c r="BE70" s="310"/>
      <c r="BF70" s="310"/>
      <c r="BG70" s="310"/>
      <c r="BH70" s="310"/>
      <c r="BI70" s="310"/>
      <c r="BJ70" s="310"/>
      <c r="BK70" s="310"/>
      <c r="BL70" s="310"/>
      <c r="BM70" s="310"/>
      <c r="BN70" s="310"/>
    </row>
    <row r="71" spans="1:66" ht="13.5">
      <c r="A71" s="310"/>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482" t="str">
        <f>ﾁｰﾑﾃﾞｰﾀ!C19</f>
        <v>県立盛岡農業高等学校</v>
      </c>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0"/>
      <c r="AY71" s="310"/>
      <c r="AZ71" s="310"/>
      <c r="BA71" s="310"/>
      <c r="BB71" s="310"/>
      <c r="BC71" s="310"/>
      <c r="BD71" s="310"/>
      <c r="BE71" s="310"/>
      <c r="BF71" s="310"/>
      <c r="BG71" s="310"/>
      <c r="BH71" s="310"/>
      <c r="BI71" s="310"/>
      <c r="BJ71" s="310"/>
      <c r="BK71" s="310"/>
      <c r="BL71" s="310"/>
      <c r="BM71" s="310"/>
      <c r="BN71" s="310"/>
    </row>
    <row r="72" spans="1:66" ht="13.5">
      <c r="A72" s="310"/>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482" t="str">
        <f>ﾁｰﾑﾃﾞｰﾀ!C20</f>
        <v>県立盛岡商業高等学校</v>
      </c>
      <c r="AC72" s="310"/>
      <c r="AD72" s="310"/>
      <c r="AE72" s="310"/>
      <c r="AF72" s="310"/>
      <c r="AG72" s="310"/>
      <c r="AH72" s="310"/>
      <c r="AI72" s="310"/>
      <c r="AJ72" s="310"/>
      <c r="AK72" s="310"/>
      <c r="AL72" s="310"/>
      <c r="AM72" s="310"/>
      <c r="AN72" s="310"/>
      <c r="AO72" s="310"/>
      <c r="AP72" s="310"/>
      <c r="AQ72" s="310"/>
      <c r="AR72" s="310"/>
      <c r="AS72" s="310"/>
      <c r="AT72" s="310"/>
      <c r="AU72" s="310"/>
      <c r="AV72" s="310"/>
      <c r="AW72" s="310"/>
      <c r="AX72" s="310"/>
      <c r="AY72" s="310"/>
      <c r="AZ72" s="310"/>
      <c r="BA72" s="310"/>
      <c r="BB72" s="310"/>
      <c r="BC72" s="310"/>
      <c r="BD72" s="310"/>
      <c r="BE72" s="310"/>
      <c r="BF72" s="310"/>
      <c r="BG72" s="310"/>
      <c r="BH72" s="310"/>
      <c r="BI72" s="310"/>
      <c r="BJ72" s="310"/>
      <c r="BK72" s="310"/>
      <c r="BL72" s="310"/>
      <c r="BM72" s="310"/>
      <c r="BN72" s="310"/>
    </row>
    <row r="73" spans="1:66" ht="13.5">
      <c r="A73" s="310"/>
      <c r="B73" s="310"/>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482" t="str">
        <f>ﾁｰﾑﾃﾞｰﾀ!C21</f>
        <v>盛岡市立高等学校</v>
      </c>
      <c r="AC73" s="310"/>
      <c r="AD73" s="310"/>
      <c r="AE73" s="310"/>
      <c r="AF73" s="310"/>
      <c r="AG73" s="310"/>
      <c r="AH73" s="310"/>
      <c r="AI73" s="310"/>
      <c r="AJ73" s="310"/>
      <c r="AK73" s="310"/>
      <c r="AL73" s="310"/>
      <c r="AM73" s="310"/>
      <c r="AN73" s="310"/>
      <c r="AO73" s="310"/>
      <c r="AP73" s="310"/>
      <c r="AQ73" s="310"/>
      <c r="AR73" s="310"/>
      <c r="AS73" s="310"/>
      <c r="AT73" s="310"/>
      <c r="AU73" s="310"/>
      <c r="AV73" s="310"/>
      <c r="AW73" s="310"/>
      <c r="AX73" s="310"/>
      <c r="AY73" s="310"/>
      <c r="AZ73" s="310"/>
      <c r="BA73" s="310"/>
      <c r="BB73" s="310"/>
      <c r="BC73" s="310"/>
      <c r="BD73" s="310"/>
      <c r="BE73" s="310"/>
      <c r="BF73" s="310"/>
      <c r="BG73" s="310"/>
      <c r="BH73" s="310"/>
      <c r="BI73" s="310"/>
      <c r="BJ73" s="310"/>
      <c r="BK73" s="310"/>
      <c r="BL73" s="310"/>
      <c r="BM73" s="310"/>
      <c r="BN73" s="310"/>
    </row>
    <row r="74" spans="1:66" ht="13.5">
      <c r="A74" s="310"/>
      <c r="B74" s="310"/>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482" t="str">
        <f>ﾁｰﾑﾃﾞｰﾀ!C22</f>
        <v>岩手高等学校</v>
      </c>
      <c r="AC74" s="310"/>
      <c r="AD74" s="310"/>
      <c r="AE74" s="310"/>
      <c r="AF74" s="310"/>
      <c r="AG74" s="310"/>
      <c r="AH74" s="310"/>
      <c r="AI74" s="310"/>
      <c r="AJ74" s="310"/>
      <c r="AK74" s="310"/>
      <c r="AL74" s="310"/>
      <c r="AM74" s="310"/>
      <c r="AN74" s="310"/>
      <c r="AO74" s="310"/>
      <c r="AP74" s="310"/>
      <c r="AQ74" s="310"/>
      <c r="AR74" s="310"/>
      <c r="AS74" s="310"/>
      <c r="AT74" s="310"/>
      <c r="AU74" s="310"/>
      <c r="AV74" s="310"/>
      <c r="AW74" s="310"/>
      <c r="AX74" s="310"/>
      <c r="AY74" s="310"/>
      <c r="AZ74" s="310"/>
      <c r="BA74" s="310"/>
      <c r="BB74" s="310"/>
      <c r="BC74" s="310"/>
      <c r="BD74" s="310"/>
      <c r="BE74" s="310"/>
      <c r="BF74" s="310"/>
      <c r="BG74" s="310"/>
      <c r="BH74" s="310"/>
      <c r="BI74" s="310"/>
      <c r="BJ74" s="310"/>
      <c r="BK74" s="310"/>
      <c r="BL74" s="310"/>
      <c r="BM74" s="310"/>
      <c r="BN74" s="310"/>
    </row>
    <row r="75" spans="1:66" ht="13.5">
      <c r="A75" s="310"/>
      <c r="B75" s="310"/>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482" t="str">
        <f>ﾁｰﾑﾃﾞｰﾀ!C23</f>
        <v>江南義塾盛岡高等学校</v>
      </c>
      <c r="AC75" s="310"/>
      <c r="AD75" s="310"/>
      <c r="AE75" s="310"/>
      <c r="AF75" s="310"/>
      <c r="AG75" s="310"/>
      <c r="AH75" s="310"/>
      <c r="AI75" s="310"/>
      <c r="AJ75" s="310"/>
      <c r="AK75" s="310"/>
      <c r="AL75" s="310"/>
      <c r="AM75" s="310"/>
      <c r="AN75" s="310"/>
      <c r="AO75" s="310"/>
      <c r="AP75" s="310"/>
      <c r="AQ75" s="310"/>
      <c r="AR75" s="310"/>
      <c r="AS75" s="310"/>
      <c r="AT75" s="310"/>
      <c r="AU75" s="310"/>
      <c r="AV75" s="310"/>
      <c r="AW75" s="310"/>
      <c r="AX75" s="310"/>
      <c r="AY75" s="310"/>
      <c r="AZ75" s="310"/>
      <c r="BA75" s="310"/>
      <c r="BB75" s="310"/>
      <c r="BC75" s="310"/>
      <c r="BD75" s="310"/>
      <c r="BE75" s="310"/>
      <c r="BF75" s="310"/>
      <c r="BG75" s="310"/>
      <c r="BH75" s="310"/>
      <c r="BI75" s="310"/>
      <c r="BJ75" s="310"/>
      <c r="BK75" s="310"/>
      <c r="BL75" s="310"/>
      <c r="BM75" s="310"/>
      <c r="BN75" s="310"/>
    </row>
    <row r="76" spans="1:66" ht="13.5">
      <c r="A76" s="310"/>
      <c r="B76" s="310"/>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482" t="str">
        <f>ﾁｰﾑﾃﾞｰﾀ!C24</f>
        <v>盛岡大学附属高等学校</v>
      </c>
      <c r="AC76" s="310"/>
      <c r="AD76" s="310"/>
      <c r="AE76" s="310"/>
      <c r="AF76" s="310"/>
      <c r="AG76" s="310"/>
      <c r="AH76" s="310"/>
      <c r="AI76" s="310"/>
      <c r="AJ76" s="310"/>
      <c r="AK76" s="310"/>
      <c r="AL76" s="310"/>
      <c r="AM76" s="310"/>
      <c r="AN76" s="310"/>
      <c r="AO76" s="310"/>
      <c r="AP76" s="310"/>
      <c r="AQ76" s="310"/>
      <c r="AR76" s="310"/>
      <c r="AS76" s="310"/>
      <c r="AT76" s="310"/>
      <c r="AU76" s="310"/>
      <c r="AV76" s="310"/>
      <c r="AW76" s="310"/>
      <c r="AX76" s="310"/>
      <c r="AY76" s="310"/>
      <c r="AZ76" s="310"/>
      <c r="BA76" s="310"/>
      <c r="BB76" s="310"/>
      <c r="BC76" s="310"/>
      <c r="BD76" s="310"/>
      <c r="BE76" s="310"/>
      <c r="BF76" s="310"/>
      <c r="BG76" s="310"/>
      <c r="BH76" s="310"/>
      <c r="BI76" s="310"/>
      <c r="BJ76" s="310"/>
      <c r="BK76" s="310"/>
      <c r="BL76" s="310"/>
      <c r="BM76" s="310"/>
      <c r="BN76" s="310"/>
    </row>
    <row r="77" spans="1:66" ht="13.5">
      <c r="A77" s="310"/>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482" t="str">
        <f>ﾁｰﾑﾃﾞｰﾀ!C25</f>
        <v>盛岡中央高等学校</v>
      </c>
      <c r="AC77" s="310"/>
      <c r="AD77" s="310"/>
      <c r="AE77" s="310"/>
      <c r="AF77" s="310"/>
      <c r="AG77" s="310"/>
      <c r="AH77" s="310"/>
      <c r="AI77" s="310"/>
      <c r="AJ77" s="310"/>
      <c r="AK77" s="310"/>
      <c r="AL77" s="310"/>
      <c r="AM77" s="310"/>
      <c r="AN77" s="310"/>
      <c r="AO77" s="310"/>
      <c r="AP77" s="310"/>
      <c r="AQ77" s="310"/>
      <c r="AR77" s="310"/>
      <c r="AS77" s="310"/>
      <c r="AT77" s="310"/>
      <c r="AU77" s="310"/>
      <c r="AV77" s="310"/>
      <c r="AW77" s="310"/>
      <c r="AX77" s="310"/>
      <c r="AY77" s="310"/>
      <c r="AZ77" s="310"/>
      <c r="BA77" s="310"/>
      <c r="BB77" s="310"/>
      <c r="BC77" s="310"/>
      <c r="BD77" s="310"/>
      <c r="BE77" s="310"/>
      <c r="BF77" s="310"/>
      <c r="BG77" s="310"/>
      <c r="BH77" s="310"/>
      <c r="BI77" s="310"/>
      <c r="BJ77" s="310"/>
      <c r="BK77" s="310"/>
      <c r="BL77" s="310"/>
      <c r="BM77" s="310"/>
      <c r="BN77" s="310"/>
    </row>
    <row r="78" spans="1:66" ht="13.5">
      <c r="A78" s="310"/>
      <c r="B78" s="310"/>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483" t="str">
        <f>ﾁｰﾑﾃﾞｰﾀ!C26</f>
        <v>県立杜陵高等学校（定時制）</v>
      </c>
      <c r="AC78" s="310"/>
      <c r="AD78" s="310"/>
      <c r="AE78" s="310"/>
      <c r="AF78" s="310"/>
      <c r="AG78" s="310"/>
      <c r="AH78" s="310"/>
      <c r="AI78" s="310"/>
      <c r="AJ78" s="310"/>
      <c r="AK78" s="310"/>
      <c r="AL78" s="310"/>
      <c r="AM78" s="310"/>
      <c r="AN78" s="310"/>
      <c r="AO78" s="310"/>
      <c r="AP78" s="310"/>
      <c r="AQ78" s="310"/>
      <c r="AR78" s="310"/>
      <c r="AS78" s="310"/>
      <c r="AT78" s="310"/>
      <c r="AU78" s="310"/>
      <c r="AV78" s="310"/>
      <c r="AW78" s="310"/>
      <c r="AX78" s="310"/>
      <c r="AY78" s="310"/>
      <c r="AZ78" s="310"/>
      <c r="BA78" s="310"/>
      <c r="BB78" s="310"/>
      <c r="BC78" s="310"/>
      <c r="BD78" s="310"/>
      <c r="BE78" s="310"/>
      <c r="BF78" s="310"/>
      <c r="BG78" s="310"/>
      <c r="BH78" s="310"/>
      <c r="BI78" s="310"/>
      <c r="BJ78" s="310"/>
      <c r="BK78" s="310"/>
      <c r="BL78" s="310"/>
      <c r="BM78" s="310"/>
      <c r="BN78" s="310"/>
    </row>
    <row r="79" spans="1:66" ht="13.5">
      <c r="A79" s="310"/>
      <c r="B79" s="310"/>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482" t="str">
        <f>ﾁｰﾑﾃﾞｰﾀ!C27</f>
        <v>県立紫波総合高等学校</v>
      </c>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0"/>
      <c r="BC79" s="310"/>
      <c r="BD79" s="310"/>
      <c r="BE79" s="310"/>
      <c r="BF79" s="310"/>
      <c r="BG79" s="310"/>
      <c r="BH79" s="310"/>
      <c r="BI79" s="310"/>
      <c r="BJ79" s="310"/>
      <c r="BK79" s="310"/>
      <c r="BL79" s="310"/>
      <c r="BM79" s="310"/>
      <c r="BN79" s="310"/>
    </row>
    <row r="80" spans="1:66" ht="13.5">
      <c r="A80" s="310"/>
      <c r="B80" s="310"/>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482" t="str">
        <f>ﾁｰﾑﾃﾞｰﾀ!C28</f>
        <v>県立花巻北高等学校</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row>
    <row r="81" spans="1:66" ht="13.5">
      <c r="A81" s="310"/>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482" t="str">
        <f>ﾁｰﾑﾃﾞｰﾀ!C29</f>
        <v>県立花巻南高等学校</v>
      </c>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c r="AZ81" s="310"/>
      <c r="BA81" s="310"/>
      <c r="BB81" s="310"/>
      <c r="BC81" s="310"/>
      <c r="BD81" s="310"/>
      <c r="BE81" s="310"/>
      <c r="BF81" s="310"/>
      <c r="BG81" s="310"/>
      <c r="BH81" s="310"/>
      <c r="BI81" s="310"/>
      <c r="BJ81" s="310"/>
      <c r="BK81" s="310"/>
      <c r="BL81" s="310"/>
      <c r="BM81" s="310"/>
      <c r="BN81" s="310"/>
    </row>
    <row r="82" spans="1:66" ht="13.5">
      <c r="A82" s="310"/>
      <c r="B82" s="310"/>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482" t="str">
        <f>ﾁｰﾑﾃﾞｰﾀ!C30</f>
        <v>県立花北青雲高等学校</v>
      </c>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0"/>
      <c r="AY82" s="310"/>
      <c r="AZ82" s="310"/>
      <c r="BA82" s="310"/>
      <c r="BB82" s="310"/>
      <c r="BC82" s="310"/>
      <c r="BD82" s="310"/>
      <c r="BE82" s="310"/>
      <c r="BF82" s="310"/>
      <c r="BG82" s="310"/>
      <c r="BH82" s="310"/>
      <c r="BI82" s="310"/>
      <c r="BJ82" s="310"/>
      <c r="BK82" s="310"/>
      <c r="BL82" s="310"/>
      <c r="BM82" s="310"/>
      <c r="BN82" s="310"/>
    </row>
    <row r="83" spans="1:66" ht="13.5">
      <c r="A83" s="310"/>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482" t="str">
        <f>ﾁｰﾑﾃﾞｰﾀ!C31</f>
        <v>花巻東高等学校</v>
      </c>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0"/>
      <c r="AZ83" s="310"/>
      <c r="BA83" s="310"/>
      <c r="BB83" s="310"/>
      <c r="BC83" s="310"/>
      <c r="BD83" s="310"/>
      <c r="BE83" s="310"/>
      <c r="BF83" s="310"/>
      <c r="BG83" s="310"/>
      <c r="BH83" s="310"/>
      <c r="BI83" s="310"/>
      <c r="BJ83" s="310"/>
      <c r="BK83" s="310"/>
      <c r="BL83" s="310"/>
      <c r="BM83" s="310"/>
      <c r="BN83" s="310"/>
    </row>
    <row r="84" spans="1:66" ht="13.5">
      <c r="A84" s="310"/>
      <c r="B84" s="310"/>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482" t="str">
        <f>ﾁｰﾑﾃﾞｰﾀ!C32</f>
        <v>県立遠野高等学校</v>
      </c>
      <c r="AC84" s="310"/>
      <c r="AD84" s="310"/>
      <c r="AE84" s="310"/>
      <c r="AF84" s="310"/>
      <c r="AG84" s="310"/>
      <c r="AH84" s="310"/>
      <c r="AI84" s="310"/>
      <c r="AJ84" s="310"/>
      <c r="AK84" s="310"/>
      <c r="AL84" s="310"/>
      <c r="AM84" s="310"/>
      <c r="AN84" s="310"/>
      <c r="AO84" s="310"/>
      <c r="AP84" s="310"/>
      <c r="AQ84" s="310"/>
      <c r="AR84" s="310"/>
      <c r="AS84" s="310"/>
      <c r="AT84" s="310"/>
      <c r="AU84" s="310"/>
      <c r="AV84" s="310"/>
      <c r="AW84" s="310"/>
      <c r="AX84" s="310"/>
      <c r="AY84" s="310"/>
      <c r="AZ84" s="310"/>
      <c r="BA84" s="310"/>
      <c r="BB84" s="310"/>
      <c r="BC84" s="310"/>
      <c r="BD84" s="310"/>
      <c r="BE84" s="310"/>
      <c r="BF84" s="310"/>
      <c r="BG84" s="310"/>
      <c r="BH84" s="310"/>
      <c r="BI84" s="310"/>
      <c r="BJ84" s="310"/>
      <c r="BK84" s="310"/>
      <c r="BL84" s="310"/>
      <c r="BM84" s="310"/>
      <c r="BN84" s="310"/>
    </row>
    <row r="85" spans="1:66" ht="13.5">
      <c r="A85" s="310"/>
      <c r="B85" s="310"/>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482" t="str">
        <f>ﾁｰﾑﾃﾞｰﾀ!C33</f>
        <v>県立遠野緑峰高等学校</v>
      </c>
      <c r="AC85" s="310"/>
      <c r="AD85" s="310"/>
      <c r="AE85" s="310"/>
      <c r="AF85" s="310"/>
      <c r="AG85" s="310"/>
      <c r="AH85" s="310"/>
      <c r="AI85" s="310"/>
      <c r="AJ85" s="310"/>
      <c r="AK85" s="310"/>
      <c r="AL85" s="310"/>
      <c r="AM85" s="310"/>
      <c r="AN85" s="310"/>
      <c r="AO85" s="310"/>
      <c r="AP85" s="310"/>
      <c r="AQ85" s="310"/>
      <c r="AR85" s="310"/>
      <c r="AS85" s="310"/>
      <c r="AT85" s="310"/>
      <c r="AU85" s="310"/>
      <c r="AV85" s="310"/>
      <c r="AW85" s="310"/>
      <c r="AX85" s="310"/>
      <c r="AY85" s="310"/>
      <c r="AZ85" s="310"/>
      <c r="BA85" s="310"/>
      <c r="BB85" s="310"/>
      <c r="BC85" s="310"/>
      <c r="BD85" s="310"/>
      <c r="BE85" s="310"/>
      <c r="BF85" s="310"/>
      <c r="BG85" s="310"/>
      <c r="BH85" s="310"/>
      <c r="BI85" s="310"/>
      <c r="BJ85" s="310"/>
      <c r="BK85" s="310"/>
      <c r="BL85" s="310"/>
      <c r="BM85" s="310"/>
      <c r="BN85" s="310"/>
    </row>
    <row r="86" spans="1:66" ht="13.5">
      <c r="A86" s="310"/>
      <c r="B86" s="310"/>
      <c r="C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482" t="str">
        <f>ﾁｰﾑﾃﾞｰﾀ!C34</f>
        <v>県立黒沢尻北高等学校</v>
      </c>
      <c r="AC86" s="310"/>
      <c r="AD86" s="310"/>
      <c r="AE86" s="310"/>
      <c r="AF86" s="310"/>
      <c r="AG86" s="310"/>
      <c r="AH86" s="310"/>
      <c r="AI86" s="310"/>
      <c r="AJ86" s="310"/>
      <c r="AK86" s="310"/>
      <c r="AL86" s="310"/>
      <c r="AM86" s="310"/>
      <c r="AN86" s="310"/>
      <c r="AO86" s="310"/>
      <c r="AP86" s="310"/>
      <c r="AQ86" s="310"/>
      <c r="AR86" s="310"/>
      <c r="AS86" s="310"/>
      <c r="AT86" s="310"/>
      <c r="AU86" s="310"/>
      <c r="AV86" s="310"/>
      <c r="AW86" s="310"/>
      <c r="AX86" s="310"/>
      <c r="AY86" s="310"/>
      <c r="AZ86" s="310"/>
      <c r="BA86" s="310"/>
      <c r="BB86" s="310"/>
      <c r="BC86" s="310"/>
      <c r="BD86" s="310"/>
      <c r="BE86" s="310"/>
      <c r="BF86" s="310"/>
      <c r="BG86" s="310"/>
      <c r="BH86" s="310"/>
      <c r="BI86" s="310"/>
      <c r="BJ86" s="310"/>
      <c r="BK86" s="310"/>
      <c r="BL86" s="310"/>
      <c r="BM86" s="310"/>
      <c r="BN86" s="310"/>
    </row>
    <row r="87" spans="1:66" ht="13.5">
      <c r="A87" s="310"/>
      <c r="B87" s="310"/>
      <c r="C87" s="310"/>
      <c r="D87" s="310"/>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482" t="str">
        <f>ﾁｰﾑﾃﾞｰﾀ!C35</f>
        <v>専修大学北上高等学校</v>
      </c>
      <c r="AC87" s="310"/>
      <c r="AD87" s="310"/>
      <c r="AE87" s="310"/>
      <c r="AF87" s="310"/>
      <c r="AG87" s="310"/>
      <c r="AH87" s="310"/>
      <c r="AI87" s="310"/>
      <c r="AJ87" s="310"/>
      <c r="AK87" s="310"/>
      <c r="AL87" s="310"/>
      <c r="AM87" s="310"/>
      <c r="AN87" s="310"/>
      <c r="AO87" s="310"/>
      <c r="AP87" s="310"/>
      <c r="AQ87" s="310"/>
      <c r="AR87" s="310"/>
      <c r="AS87" s="310"/>
      <c r="AT87" s="310"/>
      <c r="AU87" s="310"/>
      <c r="AV87" s="310"/>
      <c r="AW87" s="310"/>
      <c r="AX87" s="310"/>
      <c r="AY87" s="310"/>
      <c r="AZ87" s="310"/>
      <c r="BA87" s="310"/>
      <c r="BB87" s="310"/>
      <c r="BC87" s="310"/>
      <c r="BD87" s="310"/>
      <c r="BE87" s="310"/>
      <c r="BF87" s="310"/>
      <c r="BG87" s="310"/>
      <c r="BH87" s="310"/>
      <c r="BI87" s="310"/>
      <c r="BJ87" s="310"/>
      <c r="BK87" s="310"/>
      <c r="BL87" s="310"/>
      <c r="BM87" s="310"/>
      <c r="BN87" s="310"/>
    </row>
    <row r="88" spans="1:66" ht="13.5">
      <c r="A88" s="310"/>
      <c r="B88" s="310"/>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482" t="str">
        <f>ﾁｰﾑﾃﾞｰﾀ!C36</f>
        <v>県立北上翔南高等学校</v>
      </c>
      <c r="AC88" s="310"/>
      <c r="AD88" s="310"/>
      <c r="AE88" s="310"/>
      <c r="AF88" s="310"/>
      <c r="AG88" s="310"/>
      <c r="AH88" s="310"/>
      <c r="AI88" s="310"/>
      <c r="AJ88" s="310"/>
      <c r="AK88" s="310"/>
      <c r="AL88" s="310"/>
      <c r="AM88" s="310"/>
      <c r="AN88" s="310"/>
      <c r="AO88" s="310"/>
      <c r="AP88" s="310"/>
      <c r="AQ88" s="310"/>
      <c r="AR88" s="310"/>
      <c r="AS88" s="310"/>
      <c r="AT88" s="310"/>
      <c r="AU88" s="310"/>
      <c r="AV88" s="310"/>
      <c r="AW88" s="310"/>
      <c r="AX88" s="310"/>
      <c r="AY88" s="310"/>
      <c r="AZ88" s="310"/>
      <c r="BA88" s="310"/>
      <c r="BB88" s="310"/>
      <c r="BC88" s="310"/>
      <c r="BD88" s="310"/>
      <c r="BE88" s="310"/>
      <c r="BF88" s="310"/>
      <c r="BG88" s="310"/>
      <c r="BH88" s="310"/>
      <c r="BI88" s="310"/>
      <c r="BJ88" s="310"/>
      <c r="BK88" s="310"/>
      <c r="BL88" s="310"/>
      <c r="BM88" s="310"/>
      <c r="BN88" s="310"/>
    </row>
    <row r="89" spans="1:66" ht="13.5">
      <c r="A89" s="310"/>
      <c r="B89" s="310"/>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482" t="str">
        <f>ﾁｰﾑﾃﾞｰﾀ!C37</f>
        <v>県立金ヶ崎高等学校</v>
      </c>
      <c r="AC89" s="310"/>
      <c r="AD89" s="310"/>
      <c r="AE89" s="310"/>
      <c r="AF89" s="310"/>
      <c r="AG89" s="310"/>
      <c r="AH89" s="310"/>
      <c r="AI89" s="310"/>
      <c r="AJ89" s="310"/>
      <c r="AK89" s="310"/>
      <c r="AL89" s="310"/>
      <c r="AM89" s="310"/>
      <c r="AN89" s="310"/>
      <c r="AO89" s="310"/>
      <c r="AP89" s="310"/>
      <c r="AQ89" s="310"/>
      <c r="AR89" s="310"/>
      <c r="AS89" s="310"/>
      <c r="AT89" s="310"/>
      <c r="AU89" s="310"/>
      <c r="AV89" s="310"/>
      <c r="AW89" s="310"/>
      <c r="AX89" s="310"/>
      <c r="AY89" s="310"/>
      <c r="AZ89" s="310"/>
      <c r="BA89" s="310"/>
      <c r="BB89" s="310"/>
      <c r="BC89" s="310"/>
      <c r="BD89" s="310"/>
      <c r="BE89" s="310"/>
      <c r="BF89" s="310"/>
      <c r="BG89" s="310"/>
      <c r="BH89" s="310"/>
      <c r="BI89" s="310"/>
      <c r="BJ89" s="310"/>
      <c r="BK89" s="310"/>
      <c r="BL89" s="310"/>
      <c r="BM89" s="310"/>
      <c r="BN89" s="310"/>
    </row>
    <row r="90" spans="1:66" ht="13.5">
      <c r="A90" s="310"/>
      <c r="B90" s="310"/>
      <c r="C90" s="310"/>
      <c r="D90" s="310"/>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482" t="str">
        <f>ﾁｰﾑﾃﾞｰﾀ!C38</f>
        <v>県立水沢高等学校</v>
      </c>
      <c r="AC90" s="310"/>
      <c r="AD90" s="310"/>
      <c r="AE90" s="310"/>
      <c r="AF90" s="310"/>
      <c r="AG90" s="310"/>
      <c r="AH90" s="310"/>
      <c r="AI90" s="310"/>
      <c r="AJ90" s="310"/>
      <c r="AK90" s="310"/>
      <c r="AL90" s="310"/>
      <c r="AM90" s="310"/>
      <c r="AN90" s="310"/>
      <c r="AO90" s="310"/>
      <c r="AP90" s="310"/>
      <c r="AQ90" s="310"/>
      <c r="AR90" s="310"/>
      <c r="AS90" s="310"/>
      <c r="AT90" s="310"/>
      <c r="AU90" s="310"/>
      <c r="AV90" s="310"/>
      <c r="AW90" s="310"/>
      <c r="AX90" s="310"/>
      <c r="AY90" s="310"/>
      <c r="AZ90" s="310"/>
      <c r="BA90" s="310"/>
      <c r="BB90" s="310"/>
      <c r="BC90" s="310"/>
      <c r="BD90" s="310"/>
      <c r="BE90" s="310"/>
      <c r="BF90" s="310"/>
      <c r="BG90" s="310"/>
      <c r="BH90" s="310"/>
      <c r="BI90" s="310"/>
      <c r="BJ90" s="310"/>
      <c r="BK90" s="310"/>
      <c r="BL90" s="310"/>
      <c r="BM90" s="310"/>
      <c r="BN90" s="310"/>
    </row>
    <row r="91" spans="1:66" ht="13.5">
      <c r="A91" s="310"/>
      <c r="B91" s="310"/>
      <c r="C91" s="310"/>
      <c r="D91" s="310"/>
      <c r="E91" s="310"/>
      <c r="F91" s="310"/>
      <c r="G91" s="310"/>
      <c r="H91" s="310"/>
      <c r="I91" s="310"/>
      <c r="J91" s="310"/>
      <c r="K91" s="310"/>
      <c r="L91" s="310"/>
      <c r="M91" s="310"/>
      <c r="N91" s="310"/>
      <c r="O91" s="310"/>
      <c r="P91" s="310"/>
      <c r="Q91" s="310"/>
      <c r="R91" s="310"/>
      <c r="S91" s="310"/>
      <c r="T91" s="310"/>
      <c r="U91" s="310"/>
      <c r="V91" s="310"/>
      <c r="W91" s="310"/>
      <c r="X91" s="310"/>
      <c r="Y91" s="310"/>
      <c r="Z91" s="310"/>
      <c r="AA91" s="310"/>
      <c r="AB91" s="482" t="str">
        <f>ﾁｰﾑﾃﾞｰﾀ!C39</f>
        <v>県立水沢農業高等学校</v>
      </c>
      <c r="AC91" s="310"/>
      <c r="AD91" s="310"/>
      <c r="AE91" s="310"/>
      <c r="AF91" s="310"/>
      <c r="AG91" s="310"/>
      <c r="AH91" s="310"/>
      <c r="AI91" s="310"/>
      <c r="AJ91" s="310"/>
      <c r="AK91" s="310"/>
      <c r="AL91" s="310"/>
      <c r="AM91" s="310"/>
      <c r="AN91" s="310"/>
      <c r="AO91" s="310"/>
      <c r="AP91" s="310"/>
      <c r="AQ91" s="310"/>
      <c r="AR91" s="310"/>
      <c r="AS91" s="310"/>
      <c r="AT91" s="310"/>
      <c r="AU91" s="310"/>
      <c r="AV91" s="310"/>
      <c r="AW91" s="310"/>
      <c r="AX91" s="310"/>
      <c r="AY91" s="310"/>
      <c r="AZ91" s="310"/>
      <c r="BA91" s="310"/>
      <c r="BB91" s="310"/>
      <c r="BC91" s="310"/>
      <c r="BD91" s="310"/>
      <c r="BE91" s="310"/>
      <c r="BF91" s="310"/>
      <c r="BG91" s="310"/>
      <c r="BH91" s="310"/>
      <c r="BI91" s="310"/>
      <c r="BJ91" s="310"/>
      <c r="BK91" s="310"/>
      <c r="BL91" s="310"/>
      <c r="BM91" s="310"/>
      <c r="BN91" s="310"/>
    </row>
    <row r="92" spans="1:66" ht="13.5">
      <c r="A92" s="310"/>
      <c r="B92" s="310"/>
      <c r="C92" s="310"/>
      <c r="D92" s="310"/>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482" t="str">
        <f>ﾁｰﾑﾃﾞｰﾀ!C40</f>
        <v>県立水沢工業高等学校</v>
      </c>
      <c r="AC92" s="310"/>
      <c r="AD92" s="310"/>
      <c r="AE92" s="310"/>
      <c r="AF92" s="310"/>
      <c r="AG92" s="310"/>
      <c r="AH92" s="310"/>
      <c r="AI92" s="310"/>
      <c r="AJ92" s="310"/>
      <c r="AK92" s="310"/>
      <c r="AL92" s="310"/>
      <c r="AM92" s="310"/>
      <c r="AN92" s="310"/>
      <c r="AO92" s="310"/>
      <c r="AP92" s="310"/>
      <c r="AQ92" s="310"/>
      <c r="AR92" s="310"/>
      <c r="AS92" s="310"/>
      <c r="AT92" s="310"/>
      <c r="AU92" s="310"/>
      <c r="AV92" s="310"/>
      <c r="AW92" s="310"/>
      <c r="AX92" s="310"/>
      <c r="AY92" s="310"/>
      <c r="AZ92" s="310"/>
      <c r="BA92" s="310"/>
      <c r="BB92" s="310"/>
      <c r="BC92" s="310"/>
      <c r="BD92" s="310"/>
      <c r="BE92" s="310"/>
      <c r="BF92" s="310"/>
      <c r="BG92" s="310"/>
      <c r="BH92" s="310"/>
      <c r="BI92" s="310"/>
      <c r="BJ92" s="310"/>
      <c r="BK92" s="310"/>
      <c r="BL92" s="310"/>
      <c r="BM92" s="310"/>
      <c r="BN92" s="310"/>
    </row>
    <row r="93" spans="1:66" ht="13.5">
      <c r="A93" s="310"/>
      <c r="B93" s="310"/>
      <c r="C93" s="310"/>
      <c r="D93" s="310"/>
      <c r="E93" s="310"/>
      <c r="F93" s="310"/>
      <c r="G93" s="310"/>
      <c r="H93" s="310"/>
      <c r="I93" s="310"/>
      <c r="J93" s="310"/>
      <c r="K93" s="310"/>
      <c r="L93" s="310"/>
      <c r="M93" s="310"/>
      <c r="N93" s="310"/>
      <c r="O93" s="310"/>
      <c r="P93" s="310"/>
      <c r="Q93" s="310"/>
      <c r="R93" s="310"/>
      <c r="S93" s="310"/>
      <c r="T93" s="310"/>
      <c r="U93" s="310"/>
      <c r="V93" s="310"/>
      <c r="W93" s="310"/>
      <c r="X93" s="310"/>
      <c r="Y93" s="310"/>
      <c r="Z93" s="310"/>
      <c r="AA93" s="310"/>
      <c r="AB93" s="482" t="str">
        <f>ﾁｰﾑﾃﾞｰﾀ!C41</f>
        <v>県立水沢商業高等学校</v>
      </c>
      <c r="AC93" s="310"/>
      <c r="AD93" s="310"/>
      <c r="AE93" s="310"/>
      <c r="AF93" s="310"/>
      <c r="AG93" s="310"/>
      <c r="AH93" s="310"/>
      <c r="AI93" s="310"/>
      <c r="AJ93" s="310"/>
      <c r="AK93" s="310"/>
      <c r="AL93" s="310"/>
      <c r="AM93" s="310"/>
      <c r="AN93" s="310"/>
      <c r="AO93" s="310"/>
      <c r="AP93" s="310"/>
      <c r="AQ93" s="310"/>
      <c r="AR93" s="310"/>
      <c r="AS93" s="310"/>
      <c r="AT93" s="310"/>
      <c r="AU93" s="310"/>
      <c r="AV93" s="310"/>
      <c r="AW93" s="310"/>
      <c r="AX93" s="310"/>
      <c r="AY93" s="310"/>
      <c r="AZ93" s="310"/>
      <c r="BA93" s="310"/>
      <c r="BB93" s="310"/>
      <c r="BC93" s="310"/>
      <c r="BD93" s="310"/>
      <c r="BE93" s="310"/>
      <c r="BF93" s="310"/>
      <c r="BG93" s="310"/>
      <c r="BH93" s="310"/>
      <c r="BI93" s="310"/>
      <c r="BJ93" s="310"/>
      <c r="BK93" s="310"/>
      <c r="BL93" s="310"/>
      <c r="BM93" s="310"/>
      <c r="BN93" s="310"/>
    </row>
    <row r="94" spans="1:66" ht="13.5">
      <c r="A94" s="310"/>
      <c r="B94" s="310"/>
      <c r="C94" s="310"/>
      <c r="D94" s="310"/>
      <c r="E94" s="310"/>
      <c r="F94" s="310"/>
      <c r="G94" s="310"/>
      <c r="H94" s="310"/>
      <c r="I94" s="310"/>
      <c r="J94" s="310"/>
      <c r="K94" s="310"/>
      <c r="L94" s="310"/>
      <c r="M94" s="310"/>
      <c r="N94" s="310"/>
      <c r="O94" s="310"/>
      <c r="P94" s="310"/>
      <c r="Q94" s="310"/>
      <c r="R94" s="310"/>
      <c r="S94" s="310"/>
      <c r="T94" s="310"/>
      <c r="U94" s="310"/>
      <c r="V94" s="310"/>
      <c r="W94" s="310"/>
      <c r="X94" s="310"/>
      <c r="Y94" s="310"/>
      <c r="Z94" s="310"/>
      <c r="AA94" s="310"/>
      <c r="AB94" s="482" t="str">
        <f>ﾁｰﾑﾃﾞｰﾀ!C42</f>
        <v>水沢第一高等学校</v>
      </c>
      <c r="AC94" s="310"/>
      <c r="AD94" s="310"/>
      <c r="AE94" s="310"/>
      <c r="AF94" s="310"/>
      <c r="AG94" s="310"/>
      <c r="AH94" s="310"/>
      <c r="AI94" s="310"/>
      <c r="AJ94" s="310"/>
      <c r="AK94" s="310"/>
      <c r="AL94" s="310"/>
      <c r="AM94" s="310"/>
      <c r="AN94" s="310"/>
      <c r="AO94" s="310"/>
      <c r="AP94" s="310"/>
      <c r="AQ94" s="310"/>
      <c r="AR94" s="310"/>
      <c r="AS94" s="310"/>
      <c r="AT94" s="310"/>
      <c r="AU94" s="310"/>
      <c r="AV94" s="310"/>
      <c r="AW94" s="310"/>
      <c r="AX94" s="310"/>
      <c r="AY94" s="310"/>
      <c r="AZ94" s="310"/>
      <c r="BA94" s="310"/>
      <c r="BB94" s="310"/>
      <c r="BC94" s="310"/>
      <c r="BD94" s="310"/>
      <c r="BE94" s="310"/>
      <c r="BF94" s="310"/>
      <c r="BG94" s="310"/>
      <c r="BH94" s="310"/>
      <c r="BI94" s="310"/>
      <c r="BJ94" s="310"/>
      <c r="BK94" s="310"/>
      <c r="BL94" s="310"/>
      <c r="BM94" s="310"/>
      <c r="BN94" s="310"/>
    </row>
    <row r="95" spans="1:66" ht="13.5">
      <c r="A95" s="310"/>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c r="AA95" s="310"/>
      <c r="AB95" s="482" t="str">
        <f>ﾁｰﾑﾃﾞｰﾀ!C43</f>
        <v>県立前沢高等学校</v>
      </c>
      <c r="AC95" s="310"/>
      <c r="AD95" s="310"/>
      <c r="AE95" s="310"/>
      <c r="AF95" s="310"/>
      <c r="AG95" s="310"/>
      <c r="AH95" s="310"/>
      <c r="AI95" s="310"/>
      <c r="AJ95" s="310"/>
      <c r="AK95" s="310"/>
      <c r="AL95" s="310"/>
      <c r="AM95" s="310"/>
      <c r="AN95" s="310"/>
      <c r="AO95" s="310"/>
      <c r="AP95" s="310"/>
      <c r="AQ95" s="310"/>
      <c r="AR95" s="310"/>
      <c r="AS95" s="310"/>
      <c r="AT95" s="310"/>
      <c r="AU95" s="310"/>
      <c r="AV95" s="310"/>
      <c r="AW95" s="310"/>
      <c r="AX95" s="310"/>
      <c r="AY95" s="310"/>
      <c r="AZ95" s="310"/>
      <c r="BA95" s="310"/>
      <c r="BB95" s="310"/>
      <c r="BC95" s="310"/>
      <c r="BD95" s="310"/>
      <c r="BE95" s="310"/>
      <c r="BF95" s="310"/>
      <c r="BG95" s="310"/>
      <c r="BH95" s="310"/>
      <c r="BI95" s="310"/>
      <c r="BJ95" s="310"/>
      <c r="BK95" s="310"/>
      <c r="BL95" s="310"/>
      <c r="BM95" s="310"/>
      <c r="BN95" s="310"/>
    </row>
    <row r="96" spans="1:66" ht="13.5">
      <c r="A96" s="310"/>
      <c r="B96" s="310"/>
      <c r="C96" s="310"/>
      <c r="D96" s="310"/>
      <c r="E96" s="310"/>
      <c r="F96" s="310"/>
      <c r="G96" s="310"/>
      <c r="H96" s="310"/>
      <c r="I96" s="310"/>
      <c r="J96" s="310"/>
      <c r="K96" s="310"/>
      <c r="L96" s="310"/>
      <c r="M96" s="310"/>
      <c r="N96" s="310"/>
      <c r="O96" s="310"/>
      <c r="P96" s="310"/>
      <c r="Q96" s="310"/>
      <c r="R96" s="310"/>
      <c r="S96" s="310"/>
      <c r="T96" s="310"/>
      <c r="U96" s="310"/>
      <c r="V96" s="310"/>
      <c r="W96" s="310"/>
      <c r="X96" s="310"/>
      <c r="Y96" s="310"/>
      <c r="Z96" s="310"/>
      <c r="AA96" s="310"/>
      <c r="AB96" s="482" t="str">
        <f>ﾁｰﾑﾃﾞｰﾀ!C44</f>
        <v>県立岩谷堂高等学校</v>
      </c>
      <c r="AC96" s="310"/>
      <c r="AD96" s="310"/>
      <c r="AE96" s="310"/>
      <c r="AF96" s="310"/>
      <c r="AG96" s="310"/>
      <c r="AH96" s="310"/>
      <c r="AI96" s="310"/>
      <c r="AJ96" s="310"/>
      <c r="AK96" s="310"/>
      <c r="AL96" s="310"/>
      <c r="AM96" s="310"/>
      <c r="AN96" s="310"/>
      <c r="AO96" s="310"/>
      <c r="AP96" s="310"/>
      <c r="AQ96" s="310"/>
      <c r="AR96" s="310"/>
      <c r="AS96" s="310"/>
      <c r="AT96" s="310"/>
      <c r="AU96" s="310"/>
      <c r="AV96" s="310"/>
      <c r="AW96" s="310"/>
      <c r="AX96" s="310"/>
      <c r="AY96" s="310"/>
      <c r="AZ96" s="310"/>
      <c r="BA96" s="310"/>
      <c r="BB96" s="310"/>
      <c r="BC96" s="310"/>
      <c r="BD96" s="310"/>
      <c r="BE96" s="310"/>
      <c r="BF96" s="310"/>
      <c r="BG96" s="310"/>
      <c r="BH96" s="310"/>
      <c r="BI96" s="310"/>
      <c r="BJ96" s="310"/>
      <c r="BK96" s="310"/>
      <c r="BL96" s="310"/>
      <c r="BM96" s="310"/>
      <c r="BN96" s="310"/>
    </row>
    <row r="97" spans="1:66" ht="13.5">
      <c r="A97" s="310"/>
      <c r="B97" s="310"/>
      <c r="C97" s="310"/>
      <c r="D97" s="310"/>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482" t="str">
        <f>ﾁｰﾑﾃﾞｰﾀ!C45</f>
        <v>県立一関第一高等学校</v>
      </c>
      <c r="AC97" s="310"/>
      <c r="AD97" s="310"/>
      <c r="AE97" s="310"/>
      <c r="AF97" s="310"/>
      <c r="AG97" s="310"/>
      <c r="AH97" s="310"/>
      <c r="AI97" s="310"/>
      <c r="AJ97" s="310"/>
      <c r="AK97" s="310"/>
      <c r="AL97" s="310"/>
      <c r="AM97" s="310"/>
      <c r="AN97" s="310"/>
      <c r="AO97" s="310"/>
      <c r="AP97" s="310"/>
      <c r="AQ97" s="310"/>
      <c r="AR97" s="310"/>
      <c r="AS97" s="310"/>
      <c r="AT97" s="310"/>
      <c r="AU97" s="310"/>
      <c r="AV97" s="310"/>
      <c r="AW97" s="310"/>
      <c r="AX97" s="310"/>
      <c r="AY97" s="310"/>
      <c r="AZ97" s="310"/>
      <c r="BA97" s="310"/>
      <c r="BB97" s="310"/>
      <c r="BC97" s="310"/>
      <c r="BD97" s="310"/>
      <c r="BE97" s="310"/>
      <c r="BF97" s="310"/>
      <c r="BG97" s="310"/>
      <c r="BH97" s="310"/>
      <c r="BI97" s="310"/>
      <c r="BJ97" s="310"/>
      <c r="BK97" s="310"/>
      <c r="BL97" s="310"/>
      <c r="BM97" s="310"/>
      <c r="BN97" s="310"/>
    </row>
    <row r="98" spans="1:66" ht="13.5">
      <c r="A98" s="310"/>
      <c r="B98" s="310"/>
      <c r="C98" s="310"/>
      <c r="D98" s="310"/>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482" t="str">
        <f>ﾁｰﾑﾃﾞｰﾀ!C46</f>
        <v>県立一関第二高等学校</v>
      </c>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0"/>
      <c r="AY98" s="310"/>
      <c r="AZ98" s="310"/>
      <c r="BA98" s="310"/>
      <c r="BB98" s="310"/>
      <c r="BC98" s="310"/>
      <c r="BD98" s="310"/>
      <c r="BE98" s="310"/>
      <c r="BF98" s="310"/>
      <c r="BG98" s="310"/>
      <c r="BH98" s="310"/>
      <c r="BI98" s="310"/>
      <c r="BJ98" s="310"/>
      <c r="BK98" s="310"/>
      <c r="BL98" s="310"/>
      <c r="BM98" s="310"/>
      <c r="BN98" s="310"/>
    </row>
    <row r="99" spans="1:66" ht="13.5">
      <c r="A99" s="310"/>
      <c r="B99" s="310"/>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482" t="str">
        <f>ﾁｰﾑﾃﾞｰﾀ!C47</f>
        <v>一関学院高等学校</v>
      </c>
      <c r="AC99" s="310"/>
      <c r="AD99" s="310"/>
      <c r="AE99" s="310"/>
      <c r="AF99" s="310"/>
      <c r="AG99" s="310"/>
      <c r="AH99" s="310"/>
      <c r="AI99" s="310"/>
      <c r="AJ99" s="310"/>
      <c r="AK99" s="310"/>
      <c r="AL99" s="310"/>
      <c r="AM99" s="310"/>
      <c r="AN99" s="310"/>
      <c r="AO99" s="310"/>
      <c r="AP99" s="310"/>
      <c r="AQ99" s="310"/>
      <c r="AR99" s="310"/>
      <c r="AS99" s="310"/>
      <c r="AT99" s="310"/>
      <c r="AU99" s="310"/>
      <c r="AV99" s="310"/>
      <c r="AW99" s="310"/>
      <c r="AX99" s="310"/>
      <c r="AY99" s="310"/>
      <c r="AZ99" s="310"/>
      <c r="BA99" s="310"/>
      <c r="BB99" s="310"/>
      <c r="BC99" s="310"/>
      <c r="BD99" s="310"/>
      <c r="BE99" s="310"/>
      <c r="BF99" s="310"/>
      <c r="BG99" s="310"/>
      <c r="BH99" s="310"/>
      <c r="BI99" s="310"/>
      <c r="BJ99" s="310"/>
      <c r="BK99" s="310"/>
      <c r="BL99" s="310"/>
      <c r="BM99" s="310"/>
      <c r="BN99" s="310"/>
    </row>
    <row r="100" spans="1:66" ht="13.5">
      <c r="A100" s="310"/>
      <c r="B100" s="310"/>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482" t="str">
        <f>ﾁｰﾑﾃﾞｰﾀ!C48</f>
        <v>県立花泉高等学校</v>
      </c>
      <c r="AC100" s="310"/>
      <c r="AD100" s="310"/>
      <c r="AE100" s="310"/>
      <c r="AF100" s="310"/>
      <c r="AG100" s="310"/>
      <c r="AH100" s="310"/>
      <c r="AI100" s="310"/>
      <c r="AJ100" s="310"/>
      <c r="AK100" s="310"/>
      <c r="AL100" s="310"/>
      <c r="AM100" s="310"/>
      <c r="AN100" s="310"/>
      <c r="AO100" s="310"/>
      <c r="AP100" s="310"/>
      <c r="AQ100" s="310"/>
      <c r="AR100" s="310"/>
      <c r="AS100" s="310"/>
      <c r="AT100" s="310"/>
      <c r="AU100" s="310"/>
      <c r="AV100" s="310"/>
      <c r="AW100" s="310"/>
      <c r="AX100" s="310"/>
      <c r="AY100" s="310"/>
      <c r="AZ100" s="310"/>
      <c r="BA100" s="310"/>
      <c r="BB100" s="310"/>
      <c r="BC100" s="310"/>
      <c r="BD100" s="310"/>
      <c r="BE100" s="310"/>
      <c r="BF100" s="310"/>
      <c r="BG100" s="310"/>
      <c r="BH100" s="310"/>
      <c r="BI100" s="310"/>
      <c r="BJ100" s="310"/>
      <c r="BK100" s="310"/>
      <c r="BL100" s="310"/>
      <c r="BM100" s="310"/>
      <c r="BN100" s="310"/>
    </row>
    <row r="101" spans="1:66" ht="13.5">
      <c r="A101" s="310"/>
      <c r="B101" s="310"/>
      <c r="C101" s="310"/>
      <c r="D101" s="310"/>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482" t="str">
        <f>ﾁｰﾑﾃﾞｰﾀ!C49</f>
        <v>県立千厩高等学校</v>
      </c>
      <c r="AC101" s="310"/>
      <c r="AD101" s="310"/>
      <c r="AE101" s="310"/>
      <c r="AF101" s="310"/>
      <c r="AG101" s="310"/>
      <c r="AH101" s="310"/>
      <c r="AI101" s="310"/>
      <c r="AJ101" s="310"/>
      <c r="AK101" s="310"/>
      <c r="AL101" s="310"/>
      <c r="AM101" s="310"/>
      <c r="AN101" s="310"/>
      <c r="AO101" s="310"/>
      <c r="AP101" s="310"/>
      <c r="AQ101" s="310"/>
      <c r="AR101" s="310"/>
      <c r="AS101" s="310"/>
      <c r="AT101" s="310"/>
      <c r="AU101" s="310"/>
      <c r="AV101" s="310"/>
      <c r="AW101" s="310"/>
      <c r="AX101" s="310"/>
      <c r="AY101" s="310"/>
      <c r="AZ101" s="310"/>
      <c r="BA101" s="310"/>
      <c r="BB101" s="310"/>
      <c r="BC101" s="310"/>
      <c r="BD101" s="310"/>
      <c r="BE101" s="310"/>
      <c r="BF101" s="310"/>
      <c r="BG101" s="310"/>
      <c r="BH101" s="310"/>
      <c r="BI101" s="310"/>
      <c r="BJ101" s="310"/>
      <c r="BK101" s="310"/>
      <c r="BL101" s="310"/>
      <c r="BM101" s="310"/>
      <c r="BN101" s="310"/>
    </row>
    <row r="102" spans="1:66" ht="13.5">
      <c r="A102" s="310"/>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482" t="str">
        <f>ﾁｰﾑﾃﾞｰﾀ!C50</f>
        <v>県立大東高等学校</v>
      </c>
      <c r="AC102" s="310"/>
      <c r="AD102" s="310"/>
      <c r="AE102" s="310"/>
      <c r="AF102" s="310"/>
      <c r="AG102" s="310"/>
      <c r="AH102" s="310"/>
      <c r="AI102" s="310"/>
      <c r="AJ102" s="310"/>
      <c r="AK102" s="310"/>
      <c r="AL102" s="310"/>
      <c r="AM102" s="310"/>
      <c r="AN102" s="310"/>
      <c r="AO102" s="310"/>
      <c r="AP102" s="310"/>
      <c r="AQ102" s="310"/>
      <c r="AR102" s="310"/>
      <c r="AS102" s="310"/>
      <c r="AT102" s="310"/>
      <c r="AU102" s="310"/>
      <c r="AV102" s="310"/>
      <c r="AW102" s="310"/>
      <c r="AX102" s="310"/>
      <c r="AY102" s="310"/>
      <c r="AZ102" s="310"/>
      <c r="BA102" s="310"/>
      <c r="BB102" s="310"/>
      <c r="BC102" s="310"/>
      <c r="BD102" s="310"/>
      <c r="BE102" s="310"/>
      <c r="BF102" s="310"/>
      <c r="BG102" s="310"/>
      <c r="BH102" s="310"/>
      <c r="BI102" s="310"/>
      <c r="BJ102" s="310"/>
      <c r="BK102" s="310"/>
      <c r="BL102" s="310"/>
      <c r="BM102" s="310"/>
      <c r="BN102" s="310"/>
    </row>
    <row r="103" spans="1:66" ht="13.5">
      <c r="A103" s="310"/>
      <c r="B103" s="310"/>
      <c r="C103" s="310"/>
      <c r="D103" s="310"/>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482" t="str">
        <f>ﾁｰﾑﾃﾞｰﾀ!C51</f>
        <v>一関工業高等専門学校</v>
      </c>
      <c r="AC103" s="310"/>
      <c r="AD103" s="310"/>
      <c r="AE103" s="310"/>
      <c r="AF103" s="310"/>
      <c r="AG103" s="310"/>
      <c r="AH103" s="310"/>
      <c r="AI103" s="310"/>
      <c r="AJ103" s="310"/>
      <c r="AK103" s="310"/>
      <c r="AL103" s="310"/>
      <c r="AM103" s="310"/>
      <c r="AN103" s="310"/>
      <c r="AO103" s="310"/>
      <c r="AP103" s="310"/>
      <c r="AQ103" s="310"/>
      <c r="AR103" s="310"/>
      <c r="AS103" s="310"/>
      <c r="AT103" s="310"/>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row>
    <row r="104" spans="1:66" ht="13.5">
      <c r="A104" s="310"/>
      <c r="B104" s="310"/>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482" t="str">
        <f>ﾁｰﾑﾃﾞｰﾀ!C52</f>
        <v>県立一関工業高等学校</v>
      </c>
      <c r="AC104" s="310"/>
      <c r="AD104" s="310"/>
      <c r="AE104" s="310"/>
      <c r="AF104" s="310"/>
      <c r="AG104" s="31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row>
    <row r="105" spans="1:66" ht="13.5">
      <c r="A105" s="310"/>
      <c r="B105" s="310"/>
      <c r="C105" s="310"/>
      <c r="D105" s="310"/>
      <c r="E105" s="310"/>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482" t="str">
        <f>ﾁｰﾑﾃﾞｰﾀ!C53</f>
        <v>県立高田高等学校</v>
      </c>
      <c r="AC105" s="310"/>
      <c r="AD105" s="310"/>
      <c r="AE105" s="310"/>
      <c r="AF105" s="310"/>
      <c r="AG105" s="31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row>
    <row r="106" spans="1:66" ht="13.5">
      <c r="A106" s="310"/>
      <c r="B106" s="310"/>
      <c r="C106" s="310"/>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482" t="str">
        <f>ﾁｰﾑﾃﾞｰﾀ!C54</f>
        <v>県立大船渡高等学校</v>
      </c>
      <c r="AC106" s="310"/>
      <c r="AD106" s="310"/>
      <c r="AE106" s="310"/>
      <c r="AF106" s="310"/>
      <c r="AG106" s="31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row>
    <row r="107" spans="1:66" ht="13.5">
      <c r="A107" s="310"/>
      <c r="B107" s="310"/>
      <c r="C107" s="310"/>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482" t="str">
        <f>ﾁｰﾑﾃﾞｰﾀ!C55</f>
        <v>県立大船渡東高等学校</v>
      </c>
      <c r="AC107" s="310"/>
      <c r="AD107" s="310"/>
      <c r="AE107" s="310"/>
      <c r="AF107" s="310"/>
      <c r="AG107" s="310"/>
      <c r="AH107" s="310"/>
      <c r="AI107" s="310"/>
      <c r="AJ107" s="310"/>
      <c r="AK107" s="310"/>
      <c r="AL107" s="310"/>
      <c r="AM107" s="310"/>
      <c r="AN107" s="310"/>
      <c r="AO107" s="310"/>
      <c r="AP107" s="310"/>
      <c r="AQ107" s="310"/>
      <c r="AR107" s="310"/>
      <c r="AS107" s="310"/>
      <c r="AT107" s="310"/>
      <c r="AU107" s="310"/>
      <c r="AV107" s="310"/>
      <c r="AW107" s="310"/>
      <c r="AX107" s="310"/>
      <c r="AY107" s="310"/>
      <c r="AZ107" s="310"/>
      <c r="BA107" s="310"/>
      <c r="BB107" s="310"/>
      <c r="BC107" s="310"/>
      <c r="BD107" s="310"/>
      <c r="BE107" s="310"/>
      <c r="BF107" s="310"/>
      <c r="BG107" s="310"/>
      <c r="BH107" s="310"/>
      <c r="BI107" s="310"/>
      <c r="BJ107" s="310"/>
      <c r="BK107" s="310"/>
      <c r="BL107" s="310"/>
      <c r="BM107" s="310"/>
      <c r="BN107" s="310"/>
    </row>
    <row r="108" spans="1:66" ht="13.5">
      <c r="A108" s="310"/>
      <c r="B108" s="310"/>
      <c r="C108" s="310"/>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c r="Z108" s="310"/>
      <c r="AA108" s="310"/>
      <c r="AB108" s="482" t="str">
        <f>ﾁｰﾑﾃﾞｰﾀ!C56</f>
        <v>県立釜石高等学校</v>
      </c>
      <c r="AC108" s="310"/>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0"/>
      <c r="AY108" s="310"/>
      <c r="AZ108" s="310"/>
      <c r="BA108" s="310"/>
      <c r="BB108" s="310"/>
      <c r="BC108" s="310"/>
      <c r="BD108" s="310"/>
      <c r="BE108" s="310"/>
      <c r="BF108" s="310"/>
      <c r="BG108" s="310"/>
      <c r="BH108" s="310"/>
      <c r="BI108" s="310"/>
      <c r="BJ108" s="310"/>
      <c r="BK108" s="310"/>
      <c r="BL108" s="310"/>
      <c r="BM108" s="310"/>
      <c r="BN108" s="310"/>
    </row>
    <row r="109" spans="1:66" ht="13.5">
      <c r="A109" s="310"/>
      <c r="B109" s="310"/>
      <c r="C109" s="310"/>
      <c r="D109" s="310"/>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482" t="str">
        <f>ﾁｰﾑﾃﾞｰﾀ!C57</f>
        <v>県立大槌高等学校</v>
      </c>
      <c r="AC109" s="310"/>
      <c r="AD109" s="310"/>
      <c r="AE109" s="310"/>
      <c r="AF109" s="310"/>
      <c r="AG109" s="310"/>
      <c r="AH109" s="310"/>
      <c r="AI109" s="310"/>
      <c r="AJ109" s="310"/>
      <c r="AK109" s="310"/>
      <c r="AL109" s="310"/>
      <c r="AM109" s="310"/>
      <c r="AN109" s="310"/>
      <c r="AO109" s="310"/>
      <c r="AP109" s="310"/>
      <c r="AQ109" s="310"/>
      <c r="AR109" s="310"/>
      <c r="AS109" s="310"/>
      <c r="AT109" s="310"/>
      <c r="AU109" s="310"/>
      <c r="AV109" s="310"/>
      <c r="AW109" s="310"/>
      <c r="AX109" s="310"/>
      <c r="AY109" s="310"/>
      <c r="AZ109" s="310"/>
      <c r="BA109" s="310"/>
      <c r="BB109" s="310"/>
      <c r="BC109" s="310"/>
      <c r="BD109" s="310"/>
      <c r="BE109" s="310"/>
      <c r="BF109" s="310"/>
      <c r="BG109" s="310"/>
      <c r="BH109" s="310"/>
      <c r="BI109" s="310"/>
      <c r="BJ109" s="310"/>
      <c r="BK109" s="310"/>
      <c r="BL109" s="310"/>
      <c r="BM109" s="310"/>
      <c r="BN109" s="310"/>
    </row>
    <row r="110" spans="1:66" ht="13.5">
      <c r="A110" s="310"/>
      <c r="B110" s="310"/>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482" t="str">
        <f>ﾁｰﾑﾃﾞｰﾀ!C58</f>
        <v>県立釜石商工高等学校</v>
      </c>
      <c r="AC110" s="310"/>
      <c r="AD110" s="310"/>
      <c r="AE110" s="310"/>
      <c r="AF110" s="310"/>
      <c r="AG110" s="310"/>
      <c r="AH110" s="310"/>
      <c r="AI110" s="310"/>
      <c r="AJ110" s="310"/>
      <c r="AK110" s="310"/>
      <c r="AL110" s="310"/>
      <c r="AM110" s="310"/>
      <c r="AN110" s="310"/>
      <c r="AO110" s="310"/>
      <c r="AP110" s="310"/>
      <c r="AQ110" s="310"/>
      <c r="AR110" s="310"/>
      <c r="AS110" s="310"/>
      <c r="AT110" s="310"/>
      <c r="AU110" s="310"/>
      <c r="AV110" s="310"/>
      <c r="AW110" s="310"/>
      <c r="AX110" s="310"/>
      <c r="AY110" s="310"/>
      <c r="AZ110" s="310"/>
      <c r="BA110" s="310"/>
      <c r="BB110" s="310"/>
      <c r="BC110" s="310"/>
      <c r="BD110" s="310"/>
      <c r="BE110" s="310"/>
      <c r="BF110" s="310"/>
      <c r="BG110" s="310"/>
      <c r="BH110" s="310"/>
      <c r="BI110" s="310"/>
      <c r="BJ110" s="310"/>
      <c r="BK110" s="310"/>
      <c r="BL110" s="310"/>
      <c r="BM110" s="310"/>
      <c r="BN110" s="310"/>
    </row>
    <row r="111" spans="1:66" ht="13.5">
      <c r="A111" s="310"/>
      <c r="B111" s="310"/>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482" t="str">
        <f>ﾁｰﾑﾃﾞｰﾀ!C59</f>
        <v>県立山田高等学校</v>
      </c>
      <c r="AC111" s="310"/>
      <c r="AD111" s="310"/>
      <c r="AE111" s="310"/>
      <c r="AF111" s="310"/>
      <c r="AG111" s="310"/>
      <c r="AH111" s="310"/>
      <c r="AI111" s="310"/>
      <c r="AJ111" s="310"/>
      <c r="AK111" s="310"/>
      <c r="AL111" s="310"/>
      <c r="AM111" s="310"/>
      <c r="AN111" s="310"/>
      <c r="AO111" s="310"/>
      <c r="AP111" s="310"/>
      <c r="AQ111" s="310"/>
      <c r="AR111" s="310"/>
      <c r="AS111" s="310"/>
      <c r="AT111" s="310"/>
      <c r="AU111" s="310"/>
      <c r="AV111" s="310"/>
      <c r="AW111" s="310"/>
      <c r="AX111" s="310"/>
      <c r="AY111" s="310"/>
      <c r="AZ111" s="310"/>
      <c r="BA111" s="310"/>
      <c r="BB111" s="310"/>
      <c r="BC111" s="310"/>
      <c r="BD111" s="310"/>
      <c r="BE111" s="310"/>
      <c r="BF111" s="310"/>
      <c r="BG111" s="310"/>
      <c r="BH111" s="310"/>
      <c r="BI111" s="310"/>
      <c r="BJ111" s="310"/>
      <c r="BK111" s="310"/>
      <c r="BL111" s="310"/>
      <c r="BM111" s="310"/>
      <c r="BN111" s="310"/>
    </row>
    <row r="112" spans="1:66" ht="13.5">
      <c r="A112" s="310"/>
      <c r="B112" s="310"/>
      <c r="C112" s="310"/>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482" t="str">
        <f>ﾁｰﾑﾃﾞｰﾀ!C60</f>
        <v>県立岩泉高等学校</v>
      </c>
      <c r="AC112" s="310"/>
      <c r="AD112" s="310"/>
      <c r="AE112" s="310"/>
      <c r="AF112" s="310"/>
      <c r="AG112" s="310"/>
      <c r="AH112" s="310"/>
      <c r="AI112" s="310"/>
      <c r="AJ112" s="310"/>
      <c r="AK112" s="310"/>
      <c r="AL112" s="310"/>
      <c r="AM112" s="310"/>
      <c r="AN112" s="310"/>
      <c r="AO112" s="310"/>
      <c r="AP112" s="310"/>
      <c r="AQ112" s="310"/>
      <c r="AR112" s="310"/>
      <c r="AS112" s="310"/>
      <c r="AT112" s="310"/>
      <c r="AU112" s="310"/>
      <c r="AV112" s="310"/>
      <c r="AW112" s="310"/>
      <c r="AX112" s="310"/>
      <c r="AY112" s="310"/>
      <c r="AZ112" s="310"/>
      <c r="BA112" s="310"/>
      <c r="BB112" s="310"/>
      <c r="BC112" s="310"/>
      <c r="BD112" s="310"/>
      <c r="BE112" s="310"/>
      <c r="BF112" s="310"/>
      <c r="BG112" s="310"/>
      <c r="BH112" s="310"/>
      <c r="BI112" s="310"/>
      <c r="BJ112" s="310"/>
      <c r="BK112" s="310"/>
      <c r="BL112" s="310"/>
      <c r="BM112" s="310"/>
      <c r="BN112" s="310"/>
    </row>
    <row r="113" spans="1:66" ht="13.5">
      <c r="A113" s="310"/>
      <c r="B113" s="310"/>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482" t="str">
        <f>ﾁｰﾑﾃﾞｰﾀ!C61</f>
        <v>県立宮古高等学校</v>
      </c>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310"/>
      <c r="AY113" s="310"/>
      <c r="AZ113" s="310"/>
      <c r="BA113" s="310"/>
      <c r="BB113" s="310"/>
      <c r="BC113" s="310"/>
      <c r="BD113" s="310"/>
      <c r="BE113" s="310"/>
      <c r="BF113" s="310"/>
      <c r="BG113" s="310"/>
      <c r="BH113" s="310"/>
      <c r="BI113" s="310"/>
      <c r="BJ113" s="310"/>
      <c r="BK113" s="310"/>
      <c r="BL113" s="310"/>
      <c r="BM113" s="310"/>
      <c r="BN113" s="310"/>
    </row>
    <row r="114" spans="1:66" ht="13.5">
      <c r="A114" s="310"/>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482" t="str">
        <f>ﾁｰﾑﾃﾞｰﾀ!C62</f>
        <v>県立宮古商業高等学校</v>
      </c>
      <c r="AC114" s="310"/>
      <c r="AD114" s="310"/>
      <c r="AE114" s="310"/>
      <c r="AF114" s="310"/>
      <c r="AG114" s="310"/>
      <c r="AH114" s="310"/>
      <c r="AI114" s="310"/>
      <c r="AJ114" s="310"/>
      <c r="AK114" s="310"/>
      <c r="AL114" s="310"/>
      <c r="AM114" s="310"/>
      <c r="AN114" s="310"/>
      <c r="AO114" s="310"/>
      <c r="AP114" s="310"/>
      <c r="AQ114" s="310"/>
      <c r="AR114" s="310"/>
      <c r="AS114" s="310"/>
      <c r="AT114" s="310"/>
      <c r="AU114" s="310"/>
      <c r="AV114" s="310"/>
      <c r="AW114" s="310"/>
      <c r="AX114" s="310"/>
      <c r="AY114" s="310"/>
      <c r="AZ114" s="310"/>
      <c r="BA114" s="310"/>
      <c r="BB114" s="310"/>
      <c r="BC114" s="310"/>
      <c r="BD114" s="310"/>
      <c r="BE114" s="310"/>
      <c r="BF114" s="310"/>
      <c r="BG114" s="310"/>
      <c r="BH114" s="310"/>
      <c r="BI114" s="310"/>
      <c r="BJ114" s="310"/>
      <c r="BK114" s="310"/>
      <c r="BL114" s="310"/>
      <c r="BM114" s="310"/>
      <c r="BN114" s="310"/>
    </row>
    <row r="115" spans="1:66" ht="13.5">
      <c r="A115" s="310"/>
      <c r="B115" s="310"/>
      <c r="C115" s="310"/>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482" t="str">
        <f>ﾁｰﾑﾃﾞｰﾀ!C63</f>
        <v>県立宮古工業高等学校</v>
      </c>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row>
    <row r="116" spans="1:66" ht="13.5">
      <c r="A116" s="310"/>
      <c r="B116" s="310"/>
      <c r="C116" s="310"/>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482" t="str">
        <f>ﾁｰﾑﾃﾞｰﾀ!C64</f>
        <v>水沢ﾕﾅｲﾃｯﾄﾞFCﾕ-ｽ</v>
      </c>
      <c r="AC116" s="310"/>
      <c r="AD116" s="310"/>
      <c r="AE116" s="310"/>
      <c r="AF116" s="310"/>
      <c r="AG116" s="31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row>
    <row r="117" spans="1:66" ht="13.5">
      <c r="A117" s="310"/>
      <c r="B117" s="310"/>
      <c r="C117" s="310"/>
      <c r="D117" s="310"/>
      <c r="E117" s="310"/>
      <c r="F117" s="310"/>
      <c r="G117" s="310"/>
      <c r="H117" s="310"/>
      <c r="I117" s="310"/>
      <c r="J117" s="310"/>
      <c r="K117" s="310"/>
      <c r="L117" s="310"/>
      <c r="M117" s="310"/>
      <c r="N117" s="310"/>
      <c r="O117" s="310"/>
      <c r="P117" s="310"/>
      <c r="Q117" s="310"/>
      <c r="R117" s="310"/>
      <c r="S117" s="310"/>
      <c r="T117" s="310"/>
      <c r="U117" s="310"/>
      <c r="V117" s="310"/>
      <c r="W117" s="310"/>
      <c r="X117" s="310"/>
      <c r="Y117" s="310"/>
      <c r="Z117" s="310"/>
      <c r="AA117" s="310"/>
      <c r="AB117" s="482" t="str">
        <f>ﾁｰﾑﾃﾞｰﾀ!C65</f>
        <v>ｸﾞﾙ-ｼﾞｬ盛岡ﾕ-ｽ</v>
      </c>
      <c r="AC117" s="310"/>
      <c r="AD117" s="310"/>
      <c r="AE117" s="310"/>
      <c r="AF117" s="310"/>
      <c r="AG117" s="310"/>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row>
    <row r="118" spans="1:66" ht="13.5">
      <c r="A118" s="310"/>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482" t="str">
        <f>ﾁｰﾑﾃﾞｰﾀ!C66</f>
        <v>岩手女子高等学校</v>
      </c>
      <c r="AC118" s="310"/>
      <c r="AD118" s="310"/>
      <c r="AE118" s="310"/>
      <c r="AF118" s="310"/>
      <c r="AG118" s="310"/>
      <c r="AH118" s="310"/>
      <c r="AI118" s="310"/>
      <c r="AJ118" s="310"/>
      <c r="AK118" s="310"/>
      <c r="AL118" s="310"/>
      <c r="AM118" s="310"/>
      <c r="AN118" s="310"/>
      <c r="AO118" s="310"/>
      <c r="AP118" s="310"/>
      <c r="AQ118" s="310"/>
      <c r="AR118" s="310"/>
      <c r="AS118" s="310"/>
      <c r="AT118" s="310"/>
      <c r="AU118" s="310"/>
      <c r="AV118" s="310"/>
      <c r="AW118" s="310"/>
      <c r="AX118" s="310"/>
      <c r="AY118" s="310"/>
      <c r="AZ118" s="310"/>
      <c r="BA118" s="310"/>
      <c r="BB118" s="310"/>
      <c r="BC118" s="310"/>
      <c r="BD118" s="310"/>
      <c r="BE118" s="310"/>
      <c r="BF118" s="310"/>
      <c r="BG118" s="310"/>
      <c r="BH118" s="310"/>
      <c r="BI118" s="310"/>
      <c r="BJ118" s="310"/>
      <c r="BK118" s="310"/>
      <c r="BL118" s="310"/>
      <c r="BM118" s="310"/>
      <c r="BN118" s="310"/>
    </row>
    <row r="119" spans="1:66" ht="13.5">
      <c r="A119" s="310"/>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t="str">
        <f>ﾁｰﾑﾃﾞｰﾀ!C67</f>
        <v>盛岡誠桜高等学校</v>
      </c>
      <c r="AC119" s="310"/>
      <c r="AD119" s="310"/>
      <c r="AE119" s="310"/>
      <c r="AF119" s="310"/>
      <c r="AG119" s="310"/>
      <c r="AH119" s="310"/>
      <c r="AI119" s="310"/>
      <c r="AJ119" s="310"/>
      <c r="AK119" s="310"/>
      <c r="AL119" s="310"/>
      <c r="AM119" s="310"/>
      <c r="AN119" s="310"/>
      <c r="AO119" s="310"/>
      <c r="AP119" s="310"/>
      <c r="AQ119" s="310"/>
      <c r="AR119" s="310"/>
      <c r="AS119" s="310"/>
      <c r="AT119" s="310"/>
      <c r="AU119" s="310"/>
      <c r="AV119" s="310"/>
      <c r="AW119" s="310"/>
      <c r="AX119" s="310"/>
      <c r="AY119" s="310"/>
      <c r="AZ119" s="310"/>
      <c r="BA119" s="310"/>
      <c r="BB119" s="310"/>
      <c r="BC119" s="310"/>
      <c r="BD119" s="310"/>
      <c r="BE119" s="310"/>
      <c r="BF119" s="310"/>
      <c r="BG119" s="310"/>
      <c r="BH119" s="310"/>
      <c r="BI119" s="310"/>
      <c r="BJ119" s="310"/>
      <c r="BK119" s="310"/>
      <c r="BL119" s="310"/>
      <c r="BM119" s="310"/>
      <c r="BN119" s="310"/>
    </row>
    <row r="120" spans="1:66" ht="13.5">
      <c r="A120" s="310"/>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f>ﾁｰﾑﾃﾞｰﾀ!C68</f>
        <v>0</v>
      </c>
      <c r="AC120" s="310"/>
      <c r="AD120" s="31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0"/>
      <c r="AY120" s="310"/>
      <c r="AZ120" s="310"/>
      <c r="BA120" s="310"/>
      <c r="BB120" s="310"/>
      <c r="BC120" s="310"/>
      <c r="BD120" s="310"/>
      <c r="BE120" s="310"/>
      <c r="BF120" s="310"/>
      <c r="BG120" s="310"/>
      <c r="BH120" s="310"/>
      <c r="BI120" s="310"/>
      <c r="BJ120" s="310"/>
      <c r="BK120" s="310"/>
      <c r="BL120" s="310"/>
      <c r="BM120" s="310"/>
      <c r="BN120" s="310"/>
    </row>
    <row r="121" spans="1:66" ht="13.5">
      <c r="A121" s="310"/>
      <c r="B121" s="310"/>
      <c r="C121" s="310"/>
      <c r="D121" s="310"/>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f>ﾁｰﾑﾃﾞｰﾀ!C69</f>
        <v>0</v>
      </c>
      <c r="AC121" s="310"/>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0"/>
      <c r="AY121" s="310"/>
      <c r="AZ121" s="310"/>
      <c r="BA121" s="310"/>
      <c r="BB121" s="310"/>
      <c r="BC121" s="310"/>
      <c r="BD121" s="310"/>
      <c r="BE121" s="310"/>
      <c r="BF121" s="310"/>
      <c r="BG121" s="310"/>
      <c r="BH121" s="310"/>
      <c r="BI121" s="310"/>
      <c r="BJ121" s="310"/>
      <c r="BK121" s="310"/>
      <c r="BL121" s="310"/>
      <c r="BM121" s="310"/>
      <c r="BN121" s="310"/>
    </row>
    <row r="122" spans="1:66" ht="13.5">
      <c r="A122" s="310"/>
      <c r="B122" s="310"/>
      <c r="C122" s="310"/>
      <c r="D122" s="310"/>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f>ﾁｰﾑﾃﾞｰﾀ!C70</f>
        <v>0</v>
      </c>
      <c r="AC122" s="310"/>
      <c r="AD122" s="310"/>
      <c r="AE122" s="310"/>
      <c r="AF122" s="310"/>
      <c r="AG122" s="310"/>
      <c r="AH122" s="310"/>
      <c r="AI122" s="310"/>
      <c r="AJ122" s="310"/>
      <c r="AK122" s="310"/>
      <c r="AL122" s="310"/>
      <c r="AM122" s="310"/>
      <c r="AN122" s="310"/>
      <c r="AO122" s="310"/>
      <c r="AP122" s="310"/>
      <c r="AQ122" s="310"/>
      <c r="AR122" s="310"/>
      <c r="AS122" s="310"/>
      <c r="AT122" s="310"/>
      <c r="AU122" s="310"/>
      <c r="AV122" s="310"/>
      <c r="AW122" s="310"/>
      <c r="AX122" s="310"/>
      <c r="AY122" s="310"/>
      <c r="AZ122" s="310"/>
      <c r="BA122" s="310"/>
      <c r="BB122" s="310"/>
      <c r="BC122" s="310"/>
      <c r="BD122" s="310"/>
      <c r="BE122" s="310"/>
      <c r="BF122" s="310"/>
      <c r="BG122" s="310"/>
      <c r="BH122" s="310"/>
      <c r="BI122" s="310"/>
      <c r="BJ122" s="310"/>
      <c r="BK122" s="310"/>
      <c r="BL122" s="310"/>
      <c r="BM122" s="310"/>
      <c r="BN122" s="310"/>
    </row>
    <row r="123" spans="1:66" ht="13.5">
      <c r="A123" s="310"/>
      <c r="B123" s="310"/>
      <c r="C123" s="310"/>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f>ﾁｰﾑﾃﾞｰﾀ!C71</f>
        <v>0</v>
      </c>
      <c r="AC123" s="310"/>
      <c r="AD123" s="31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0"/>
      <c r="AY123" s="310"/>
      <c r="AZ123" s="310"/>
      <c r="BA123" s="310"/>
      <c r="BB123" s="310"/>
      <c r="BC123" s="310"/>
      <c r="BD123" s="310"/>
      <c r="BE123" s="310"/>
      <c r="BF123" s="310"/>
      <c r="BG123" s="310"/>
      <c r="BH123" s="310"/>
      <c r="BI123" s="310"/>
      <c r="BJ123" s="310"/>
      <c r="BK123" s="310"/>
      <c r="BL123" s="310"/>
      <c r="BM123" s="310"/>
      <c r="BN123" s="310"/>
    </row>
    <row r="124" spans="1:66" ht="13.5">
      <c r="A124" s="310"/>
      <c r="B124" s="310"/>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f>ﾁｰﾑﾃﾞｰﾀ!C72</f>
        <v>0</v>
      </c>
      <c r="AC124" s="310"/>
      <c r="AD124" s="310"/>
      <c r="AE124" s="310"/>
      <c r="AF124" s="310"/>
      <c r="AG124" s="310"/>
      <c r="AH124" s="310"/>
      <c r="AI124" s="310"/>
      <c r="AJ124" s="310"/>
      <c r="AK124" s="310"/>
      <c r="AL124" s="310"/>
      <c r="AM124" s="310"/>
      <c r="AN124" s="310"/>
      <c r="AO124" s="310"/>
      <c r="AP124" s="310"/>
      <c r="AQ124" s="310"/>
      <c r="AR124" s="310"/>
      <c r="AS124" s="310"/>
      <c r="AT124" s="310"/>
      <c r="AU124" s="310"/>
      <c r="AV124" s="310"/>
      <c r="AW124" s="310"/>
      <c r="AX124" s="310"/>
      <c r="AY124" s="310"/>
      <c r="AZ124" s="310"/>
      <c r="BA124" s="310"/>
      <c r="BB124" s="310"/>
      <c r="BC124" s="310"/>
      <c r="BD124" s="310"/>
      <c r="BE124" s="310"/>
      <c r="BF124" s="310"/>
      <c r="BG124" s="310"/>
      <c r="BH124" s="310"/>
      <c r="BI124" s="310"/>
      <c r="BJ124" s="310"/>
      <c r="BK124" s="310"/>
      <c r="BL124" s="310"/>
      <c r="BM124" s="310"/>
      <c r="BN124" s="310"/>
    </row>
    <row r="125" spans="1:66" ht="13.5">
      <c r="A125" s="310"/>
      <c r="B125" s="310"/>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f>ﾁｰﾑﾃﾞｰﾀ!C73</f>
        <v>0</v>
      </c>
      <c r="AC125" s="310"/>
      <c r="AD125" s="310"/>
      <c r="AE125" s="310"/>
      <c r="AF125" s="310"/>
      <c r="AG125" s="310"/>
      <c r="AH125" s="310"/>
      <c r="AI125" s="310"/>
      <c r="AJ125" s="310"/>
      <c r="AK125" s="310"/>
      <c r="AL125" s="310"/>
      <c r="AM125" s="310"/>
      <c r="AN125" s="310"/>
      <c r="AO125" s="310"/>
      <c r="AP125" s="310"/>
      <c r="AQ125" s="310"/>
      <c r="AR125" s="310"/>
      <c r="AS125" s="310"/>
      <c r="AT125" s="310"/>
      <c r="AU125" s="310"/>
      <c r="AV125" s="310"/>
      <c r="AW125" s="310"/>
      <c r="AX125" s="310"/>
      <c r="AY125" s="310"/>
      <c r="AZ125" s="310"/>
      <c r="BA125" s="310"/>
      <c r="BB125" s="310"/>
      <c r="BC125" s="310"/>
      <c r="BD125" s="310"/>
      <c r="BE125" s="310"/>
      <c r="BF125" s="310"/>
      <c r="BG125" s="310"/>
      <c r="BH125" s="310"/>
      <c r="BI125" s="310"/>
      <c r="BJ125" s="310"/>
      <c r="BK125" s="310"/>
      <c r="BL125" s="310"/>
      <c r="BM125" s="310"/>
      <c r="BN125" s="310"/>
    </row>
    <row r="126" spans="1:66" ht="13.5">
      <c r="A126" s="310"/>
      <c r="B126" s="310"/>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f>ﾁｰﾑﾃﾞｰﾀ!C74</f>
        <v>0</v>
      </c>
      <c r="AC126" s="310"/>
      <c r="AD126" s="31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0"/>
      <c r="AY126" s="310"/>
      <c r="AZ126" s="310"/>
      <c r="BA126" s="310"/>
      <c r="BB126" s="310"/>
      <c r="BC126" s="310"/>
      <c r="BD126" s="310"/>
      <c r="BE126" s="310"/>
      <c r="BF126" s="310"/>
      <c r="BG126" s="310"/>
      <c r="BH126" s="310"/>
      <c r="BI126" s="310"/>
      <c r="BJ126" s="310"/>
      <c r="BK126" s="310"/>
      <c r="BL126" s="310"/>
      <c r="BM126" s="310"/>
      <c r="BN126" s="310"/>
    </row>
    <row r="127" spans="1:66" ht="13.5">
      <c r="A127" s="310"/>
      <c r="B127" s="310"/>
      <c r="C127" s="310"/>
      <c r="D127" s="310"/>
      <c r="E127" s="310"/>
      <c r="F127" s="310"/>
      <c r="G127" s="310"/>
      <c r="H127" s="310"/>
      <c r="I127" s="310"/>
      <c r="J127" s="310"/>
      <c r="K127" s="310"/>
      <c r="L127" s="310"/>
      <c r="M127" s="310"/>
      <c r="N127" s="310"/>
      <c r="O127" s="310"/>
      <c r="P127" s="310"/>
      <c r="Q127" s="310"/>
      <c r="R127" s="310"/>
      <c r="S127" s="310"/>
      <c r="T127" s="310"/>
      <c r="U127" s="310"/>
      <c r="V127" s="310"/>
      <c r="W127" s="310"/>
      <c r="X127" s="310"/>
      <c r="Y127" s="310"/>
      <c r="Z127" s="310"/>
      <c r="AA127" s="310"/>
      <c r="AB127" s="310">
        <f>ﾁｰﾑﾃﾞｰﾀ!C75</f>
        <v>0</v>
      </c>
      <c r="AC127" s="310"/>
      <c r="AD127" s="310"/>
      <c r="AE127" s="310"/>
      <c r="AF127" s="310"/>
      <c r="AG127" s="310"/>
      <c r="AH127" s="310"/>
      <c r="AI127" s="310"/>
      <c r="AJ127" s="310"/>
      <c r="AK127" s="310"/>
      <c r="AL127" s="310"/>
      <c r="AM127" s="310"/>
      <c r="AN127" s="310"/>
      <c r="AO127" s="310"/>
      <c r="AP127" s="310"/>
      <c r="AQ127" s="310"/>
      <c r="AR127" s="310"/>
      <c r="AS127" s="310"/>
      <c r="AT127" s="310"/>
      <c r="AU127" s="310"/>
      <c r="AV127" s="310"/>
      <c r="AW127" s="310"/>
      <c r="AX127" s="310"/>
      <c r="AY127" s="310"/>
      <c r="AZ127" s="310"/>
      <c r="BA127" s="310"/>
      <c r="BB127" s="310"/>
      <c r="BC127" s="310"/>
      <c r="BD127" s="310"/>
      <c r="BE127" s="310"/>
      <c r="BF127" s="310"/>
      <c r="BG127" s="310"/>
      <c r="BH127" s="310"/>
      <c r="BI127" s="310"/>
      <c r="BJ127" s="310"/>
      <c r="BK127" s="310"/>
      <c r="BL127" s="310"/>
      <c r="BM127" s="310"/>
      <c r="BN127" s="310"/>
    </row>
    <row r="128" spans="1:66" ht="13.5">
      <c r="A128" s="310"/>
      <c r="B128" s="310"/>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f>ﾁｰﾑﾃﾞｰﾀ!C76</f>
        <v>0</v>
      </c>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0"/>
      <c r="AY128" s="310"/>
      <c r="AZ128" s="310"/>
      <c r="BA128" s="310"/>
      <c r="BB128" s="310"/>
      <c r="BC128" s="310"/>
      <c r="BD128" s="310"/>
      <c r="BE128" s="310"/>
      <c r="BF128" s="310"/>
      <c r="BG128" s="310"/>
      <c r="BH128" s="310"/>
      <c r="BI128" s="310"/>
      <c r="BJ128" s="310"/>
      <c r="BK128" s="310"/>
      <c r="BL128" s="310"/>
      <c r="BM128" s="310"/>
      <c r="BN128" s="310"/>
    </row>
    <row r="129" spans="1:66" ht="13.5">
      <c r="A129" s="310"/>
      <c r="B129" s="310"/>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f>ﾁｰﾑﾃﾞｰﾀ!C77</f>
        <v>0</v>
      </c>
      <c r="AC129" s="310"/>
      <c r="AD129" s="31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0"/>
      <c r="AY129" s="310"/>
      <c r="AZ129" s="310"/>
      <c r="BA129" s="310"/>
      <c r="BB129" s="310"/>
      <c r="BC129" s="310"/>
      <c r="BD129" s="310"/>
      <c r="BE129" s="310"/>
      <c r="BF129" s="310"/>
      <c r="BG129" s="310"/>
      <c r="BH129" s="310"/>
      <c r="BI129" s="310"/>
      <c r="BJ129" s="310"/>
      <c r="BK129" s="310"/>
      <c r="BL129" s="310"/>
      <c r="BM129" s="310"/>
      <c r="BN129" s="310"/>
    </row>
    <row r="130" spans="1:66" ht="13.5">
      <c r="A130" s="310"/>
      <c r="B130" s="310"/>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f>ﾁｰﾑﾃﾞｰﾀ!C78</f>
        <v>0</v>
      </c>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0"/>
      <c r="AY130" s="310"/>
      <c r="AZ130" s="310"/>
      <c r="BA130" s="310"/>
      <c r="BB130" s="310"/>
      <c r="BC130" s="310"/>
      <c r="BD130" s="310"/>
      <c r="BE130" s="310"/>
      <c r="BF130" s="310"/>
      <c r="BG130" s="310"/>
      <c r="BH130" s="310"/>
      <c r="BI130" s="310"/>
      <c r="BJ130" s="310"/>
      <c r="BK130" s="310"/>
      <c r="BL130" s="310"/>
      <c r="BM130" s="310"/>
      <c r="BN130" s="310"/>
    </row>
    <row r="131" spans="1:66" ht="13.5">
      <c r="A131" s="310"/>
      <c r="B131" s="310"/>
      <c r="C131" s="310"/>
      <c r="D131" s="310"/>
      <c r="E131" s="310"/>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f>ﾁｰﾑﾃﾞｰﾀ!C79</f>
        <v>0</v>
      </c>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0"/>
      <c r="AY131" s="310"/>
      <c r="AZ131" s="310"/>
      <c r="BA131" s="310"/>
      <c r="BB131" s="310"/>
      <c r="BC131" s="310"/>
      <c r="BD131" s="310"/>
      <c r="BE131" s="310"/>
      <c r="BF131" s="310"/>
      <c r="BG131" s="310"/>
      <c r="BH131" s="310"/>
      <c r="BI131" s="310"/>
      <c r="BJ131" s="310"/>
      <c r="BK131" s="310"/>
      <c r="BL131" s="310"/>
      <c r="BM131" s="310"/>
      <c r="BN131" s="310"/>
    </row>
    <row r="132" spans="1:66" ht="13.5">
      <c r="A132" s="310"/>
      <c r="B132" s="310"/>
      <c r="C132" s="310"/>
      <c r="D132" s="310"/>
      <c r="E132" s="310"/>
      <c r="F132" s="310"/>
      <c r="G132" s="310"/>
      <c r="H132" s="310"/>
      <c r="I132" s="310"/>
      <c r="J132" s="310"/>
      <c r="K132" s="310"/>
      <c r="L132" s="310"/>
      <c r="M132" s="310"/>
      <c r="N132" s="310"/>
      <c r="O132" s="310"/>
      <c r="P132" s="310"/>
      <c r="Q132" s="310"/>
      <c r="R132" s="310"/>
      <c r="S132" s="310"/>
      <c r="T132" s="310"/>
      <c r="U132" s="310"/>
      <c r="V132" s="310"/>
      <c r="W132" s="310"/>
      <c r="X132" s="310"/>
      <c r="Y132" s="310"/>
      <c r="Z132" s="310"/>
      <c r="AA132" s="310"/>
      <c r="AB132" s="310">
        <f>ﾁｰﾑﾃﾞｰﾀ!C80</f>
        <v>0</v>
      </c>
      <c r="AC132" s="310"/>
      <c r="AD132" s="310"/>
      <c r="AE132" s="310"/>
      <c r="AF132" s="310"/>
      <c r="AG132" s="310"/>
      <c r="AH132" s="310"/>
      <c r="AI132" s="310"/>
      <c r="AJ132" s="310"/>
      <c r="AK132" s="310"/>
      <c r="AL132" s="310"/>
      <c r="AM132" s="310"/>
      <c r="AN132" s="310"/>
      <c r="AO132" s="310"/>
      <c r="AP132" s="310"/>
      <c r="AQ132" s="310"/>
      <c r="AR132" s="310"/>
      <c r="AS132" s="310"/>
      <c r="AT132" s="310"/>
      <c r="AU132" s="310"/>
      <c r="AV132" s="310"/>
      <c r="AW132" s="310"/>
      <c r="AX132" s="310"/>
      <c r="AY132" s="310"/>
      <c r="AZ132" s="310"/>
      <c r="BA132" s="310"/>
      <c r="BB132" s="310"/>
      <c r="BC132" s="310"/>
      <c r="BD132" s="310"/>
      <c r="BE132" s="310"/>
      <c r="BF132" s="310"/>
      <c r="BG132" s="310"/>
      <c r="BH132" s="310"/>
      <c r="BI132" s="310"/>
      <c r="BJ132" s="310"/>
      <c r="BK132" s="310"/>
      <c r="BL132" s="310"/>
      <c r="BM132" s="310"/>
      <c r="BN132" s="310"/>
    </row>
    <row r="133" spans="1:66" ht="13.5">
      <c r="A133" s="310"/>
      <c r="B133" s="310"/>
      <c r="C133" s="310"/>
      <c r="D133" s="310"/>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c r="AA133" s="310"/>
      <c r="AB133" s="310">
        <f>ﾁｰﾑﾃﾞｰﾀ!C81</f>
        <v>0</v>
      </c>
      <c r="AC133" s="310"/>
      <c r="AD133" s="310"/>
      <c r="AE133" s="310"/>
      <c r="AF133" s="310"/>
      <c r="AG133" s="310"/>
      <c r="AH133" s="310"/>
      <c r="AI133" s="310"/>
      <c r="AJ133" s="310"/>
      <c r="AK133" s="310"/>
      <c r="AL133" s="310"/>
      <c r="AM133" s="310"/>
      <c r="AN133" s="310"/>
      <c r="AO133" s="310"/>
      <c r="AP133" s="310"/>
      <c r="AQ133" s="310"/>
      <c r="AR133" s="310"/>
      <c r="AS133" s="310"/>
      <c r="AT133" s="310"/>
      <c r="AU133" s="310"/>
      <c r="AV133" s="310"/>
      <c r="AW133" s="310"/>
      <c r="AX133" s="310"/>
      <c r="AY133" s="310"/>
      <c r="AZ133" s="310"/>
      <c r="BA133" s="310"/>
      <c r="BB133" s="310"/>
      <c r="BC133" s="310"/>
      <c r="BD133" s="310"/>
      <c r="BE133" s="310"/>
      <c r="BF133" s="310"/>
      <c r="BG133" s="310"/>
      <c r="BH133" s="310"/>
      <c r="BI133" s="310"/>
      <c r="BJ133" s="310"/>
      <c r="BK133" s="310"/>
      <c r="BL133" s="310"/>
      <c r="BM133" s="310"/>
      <c r="BN133" s="310"/>
    </row>
    <row r="134" spans="1:66" ht="13.5">
      <c r="A134" s="310"/>
      <c r="B134" s="310"/>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c r="AA134" s="310"/>
      <c r="AB134" s="310">
        <f>ﾁｰﾑﾃﾞｰﾀ!C82</f>
        <v>0</v>
      </c>
      <c r="AC134" s="310"/>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0"/>
      <c r="AY134" s="310"/>
      <c r="AZ134" s="310"/>
      <c r="BA134" s="310"/>
      <c r="BB134" s="310"/>
      <c r="BC134" s="310"/>
      <c r="BD134" s="310"/>
      <c r="BE134" s="310"/>
      <c r="BF134" s="310"/>
      <c r="BG134" s="310"/>
      <c r="BH134" s="310"/>
      <c r="BI134" s="310"/>
      <c r="BJ134" s="310"/>
      <c r="BK134" s="310"/>
      <c r="BL134" s="310"/>
      <c r="BM134" s="310"/>
      <c r="BN134" s="310"/>
    </row>
    <row r="135" spans="1:66" ht="13.5">
      <c r="A135" s="310"/>
      <c r="B135" s="310"/>
      <c r="C135" s="310"/>
      <c r="D135" s="310"/>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c r="AA135" s="310"/>
      <c r="AB135" s="310">
        <f>ﾁｰﾑﾃﾞｰﾀ!C83</f>
        <v>0</v>
      </c>
      <c r="AC135" s="310"/>
      <c r="AD135" s="310"/>
      <c r="AE135" s="310"/>
      <c r="AF135" s="310"/>
      <c r="AG135" s="310"/>
      <c r="AH135" s="310"/>
      <c r="AI135" s="310"/>
      <c r="AJ135" s="310"/>
      <c r="AK135" s="310"/>
      <c r="AL135" s="310"/>
      <c r="AM135" s="310"/>
      <c r="AN135" s="310"/>
      <c r="AO135" s="310"/>
      <c r="AP135" s="310"/>
      <c r="AQ135" s="310"/>
      <c r="AR135" s="310"/>
      <c r="AS135" s="310"/>
      <c r="AT135" s="310"/>
      <c r="AU135" s="310"/>
      <c r="AV135" s="310"/>
      <c r="AW135" s="310"/>
      <c r="AX135" s="310"/>
      <c r="AY135" s="310"/>
      <c r="AZ135" s="310"/>
      <c r="BA135" s="310"/>
      <c r="BB135" s="310"/>
      <c r="BC135" s="310"/>
      <c r="BD135" s="310"/>
      <c r="BE135" s="310"/>
      <c r="BF135" s="310"/>
      <c r="BG135" s="310"/>
      <c r="BH135" s="310"/>
      <c r="BI135" s="310"/>
      <c r="BJ135" s="310"/>
      <c r="BK135" s="310"/>
      <c r="BL135" s="310"/>
      <c r="BM135" s="310"/>
      <c r="BN135" s="310"/>
    </row>
    <row r="136" spans="1:66" ht="13.5">
      <c r="A136" s="310"/>
      <c r="B136" s="310"/>
      <c r="C136" s="310"/>
      <c r="D136" s="310"/>
      <c r="E136" s="310"/>
      <c r="F136" s="310"/>
      <c r="G136" s="310"/>
      <c r="H136" s="310"/>
      <c r="I136" s="310"/>
      <c r="J136" s="310"/>
      <c r="K136" s="310"/>
      <c r="L136" s="310"/>
      <c r="M136" s="310"/>
      <c r="N136" s="310"/>
      <c r="O136" s="310"/>
      <c r="P136" s="310"/>
      <c r="Q136" s="310"/>
      <c r="R136" s="310"/>
      <c r="S136" s="310"/>
      <c r="T136" s="310"/>
      <c r="U136" s="310"/>
      <c r="V136" s="310"/>
      <c r="W136" s="310"/>
      <c r="X136" s="310"/>
      <c r="Y136" s="310"/>
      <c r="Z136" s="310"/>
      <c r="AA136" s="310"/>
      <c r="AB136" s="310">
        <f>ﾁｰﾑﾃﾞｰﾀ!C84</f>
        <v>0</v>
      </c>
      <c r="AC136" s="310"/>
      <c r="AD136" s="310"/>
      <c r="AE136" s="310"/>
      <c r="AF136" s="310"/>
      <c r="AG136" s="310"/>
      <c r="AH136" s="310"/>
      <c r="AI136" s="310"/>
      <c r="AJ136" s="310"/>
      <c r="AK136" s="310"/>
      <c r="AL136" s="310"/>
      <c r="AM136" s="310"/>
      <c r="AN136" s="310"/>
      <c r="AO136" s="310"/>
      <c r="AP136" s="310"/>
      <c r="AQ136" s="310"/>
      <c r="AR136" s="310"/>
      <c r="AS136" s="310"/>
      <c r="AT136" s="310"/>
      <c r="AU136" s="310"/>
      <c r="AV136" s="310"/>
      <c r="AW136" s="310"/>
      <c r="AX136" s="310"/>
      <c r="AY136" s="310"/>
      <c r="AZ136" s="310"/>
      <c r="BA136" s="310"/>
      <c r="BB136" s="310"/>
      <c r="BC136" s="310"/>
      <c r="BD136" s="310"/>
      <c r="BE136" s="310"/>
      <c r="BF136" s="310"/>
      <c r="BG136" s="310"/>
      <c r="BH136" s="310"/>
      <c r="BI136" s="310"/>
      <c r="BJ136" s="310"/>
      <c r="BK136" s="310"/>
      <c r="BL136" s="310"/>
      <c r="BM136" s="310"/>
      <c r="BN136" s="310"/>
    </row>
    <row r="137" spans="1:66" ht="13.5">
      <c r="A137" s="310"/>
      <c r="B137" s="310"/>
      <c r="C137" s="310"/>
      <c r="D137" s="310"/>
      <c r="E137" s="310"/>
      <c r="F137" s="310"/>
      <c r="G137" s="310"/>
      <c r="H137" s="310"/>
      <c r="I137" s="310"/>
      <c r="J137" s="310"/>
      <c r="K137" s="310"/>
      <c r="L137" s="310"/>
      <c r="M137" s="310"/>
      <c r="N137" s="310"/>
      <c r="O137" s="310"/>
      <c r="P137" s="310"/>
      <c r="Q137" s="310"/>
      <c r="R137" s="310"/>
      <c r="S137" s="310"/>
      <c r="T137" s="310"/>
      <c r="U137" s="310"/>
      <c r="V137" s="310"/>
      <c r="W137" s="310"/>
      <c r="X137" s="310"/>
      <c r="Y137" s="310"/>
      <c r="Z137" s="310"/>
      <c r="AA137" s="310"/>
      <c r="AB137" s="310">
        <f>ﾁｰﾑﾃﾞｰﾀ!C85</f>
        <v>0</v>
      </c>
      <c r="AC137" s="310"/>
      <c r="AD137" s="310"/>
      <c r="AE137" s="310"/>
      <c r="AF137" s="310"/>
      <c r="AG137" s="310"/>
      <c r="AH137" s="310"/>
      <c r="AI137" s="310"/>
      <c r="AJ137" s="310"/>
      <c r="AK137" s="310"/>
      <c r="AL137" s="310"/>
      <c r="AM137" s="310"/>
      <c r="AN137" s="310"/>
      <c r="AO137" s="310"/>
      <c r="AP137" s="310"/>
      <c r="AQ137" s="310"/>
      <c r="AR137" s="310"/>
      <c r="AS137" s="310"/>
      <c r="AT137" s="310"/>
      <c r="AU137" s="310"/>
      <c r="AV137" s="310"/>
      <c r="AW137" s="310"/>
      <c r="AX137" s="310"/>
      <c r="AY137" s="310"/>
      <c r="AZ137" s="310"/>
      <c r="BA137" s="310"/>
      <c r="BB137" s="310"/>
      <c r="BC137" s="310"/>
      <c r="BD137" s="310"/>
      <c r="BE137" s="310"/>
      <c r="BF137" s="310"/>
      <c r="BG137" s="310"/>
      <c r="BH137" s="310"/>
      <c r="BI137" s="310"/>
      <c r="BJ137" s="310"/>
      <c r="BK137" s="310"/>
      <c r="BL137" s="310"/>
      <c r="BM137" s="310"/>
      <c r="BN137" s="310"/>
    </row>
    <row r="138" spans="1:66" ht="13.5">
      <c r="A138" s="310"/>
      <c r="B138" s="310"/>
      <c r="C138" s="310"/>
      <c r="D138" s="310"/>
      <c r="E138" s="310"/>
      <c r="F138" s="310"/>
      <c r="G138" s="310"/>
      <c r="H138" s="310"/>
      <c r="I138" s="310"/>
      <c r="J138" s="310"/>
      <c r="K138" s="310"/>
      <c r="L138" s="310"/>
      <c r="M138" s="310"/>
      <c r="N138" s="310"/>
      <c r="O138" s="310"/>
      <c r="P138" s="310"/>
      <c r="Q138" s="310"/>
      <c r="R138" s="310"/>
      <c r="S138" s="310"/>
      <c r="T138" s="310"/>
      <c r="U138" s="310"/>
      <c r="V138" s="310"/>
      <c r="W138" s="310"/>
      <c r="X138" s="310"/>
      <c r="Y138" s="310"/>
      <c r="Z138" s="310"/>
      <c r="AA138" s="310"/>
      <c r="AB138" s="310">
        <f>ﾁｰﾑﾃﾞｰﾀ!C86</f>
        <v>0</v>
      </c>
      <c r="AC138" s="310"/>
      <c r="AD138" s="310"/>
      <c r="AE138" s="310"/>
      <c r="AF138" s="310"/>
      <c r="AG138" s="310"/>
      <c r="AH138" s="310"/>
      <c r="AI138" s="310"/>
      <c r="AJ138" s="310"/>
      <c r="AK138" s="310"/>
      <c r="AL138" s="310"/>
      <c r="AM138" s="310"/>
      <c r="AN138" s="310"/>
      <c r="AO138" s="310"/>
      <c r="AP138" s="310"/>
      <c r="AQ138" s="310"/>
      <c r="AR138" s="310"/>
      <c r="AS138" s="310"/>
      <c r="AT138" s="310"/>
      <c r="AU138" s="310"/>
      <c r="AV138" s="310"/>
      <c r="AW138" s="310"/>
      <c r="AX138" s="310"/>
      <c r="AY138" s="310"/>
      <c r="AZ138" s="310"/>
      <c r="BA138" s="310"/>
      <c r="BB138" s="310"/>
      <c r="BC138" s="310"/>
      <c r="BD138" s="310"/>
      <c r="BE138" s="310"/>
      <c r="BF138" s="310"/>
      <c r="BG138" s="310"/>
      <c r="BH138" s="310"/>
      <c r="BI138" s="310"/>
      <c r="BJ138" s="310"/>
      <c r="BK138" s="310"/>
      <c r="BL138" s="310"/>
      <c r="BM138" s="310"/>
      <c r="BN138" s="310"/>
    </row>
    <row r="139" spans="1:66" ht="13.5">
      <c r="A139" s="310"/>
      <c r="B139" s="310"/>
      <c r="C139" s="310"/>
      <c r="D139" s="310"/>
      <c r="E139" s="310"/>
      <c r="F139" s="310"/>
      <c r="G139" s="310"/>
      <c r="H139" s="310"/>
      <c r="I139" s="310"/>
      <c r="J139" s="310"/>
      <c r="K139" s="310"/>
      <c r="L139" s="310"/>
      <c r="M139" s="310"/>
      <c r="N139" s="310"/>
      <c r="O139" s="310"/>
      <c r="P139" s="310"/>
      <c r="Q139" s="310"/>
      <c r="R139" s="310"/>
      <c r="S139" s="310"/>
      <c r="T139" s="310"/>
      <c r="U139" s="310"/>
      <c r="V139" s="310"/>
      <c r="W139" s="310"/>
      <c r="X139" s="310"/>
      <c r="Y139" s="310"/>
      <c r="Z139" s="310"/>
      <c r="AA139" s="310"/>
      <c r="AB139" s="310">
        <f>ﾁｰﾑﾃﾞｰﾀ!C87</f>
        <v>0</v>
      </c>
      <c r="AC139" s="310"/>
      <c r="AD139" s="310"/>
      <c r="AE139" s="310"/>
      <c r="AF139" s="310"/>
      <c r="AG139" s="310"/>
      <c r="AH139" s="310"/>
      <c r="AI139" s="310"/>
      <c r="AJ139" s="310"/>
      <c r="AK139" s="310"/>
      <c r="AL139" s="310"/>
      <c r="AM139" s="310"/>
      <c r="AN139" s="310"/>
      <c r="AO139" s="310"/>
      <c r="AP139" s="310"/>
      <c r="AQ139" s="310"/>
      <c r="AR139" s="310"/>
      <c r="AS139" s="310"/>
      <c r="AT139" s="310"/>
      <c r="AU139" s="310"/>
      <c r="AV139" s="310"/>
      <c r="AW139" s="310"/>
      <c r="AX139" s="310"/>
      <c r="AY139" s="310"/>
      <c r="AZ139" s="310"/>
      <c r="BA139" s="310"/>
      <c r="BB139" s="310"/>
      <c r="BC139" s="310"/>
      <c r="BD139" s="310"/>
      <c r="BE139" s="310"/>
      <c r="BF139" s="310"/>
      <c r="BG139" s="310"/>
      <c r="BH139" s="310"/>
      <c r="BI139" s="310"/>
      <c r="BJ139" s="310"/>
      <c r="BK139" s="310"/>
      <c r="BL139" s="310"/>
      <c r="BM139" s="310"/>
      <c r="BN139" s="310"/>
    </row>
    <row r="140" spans="1:66" ht="13.5">
      <c r="A140" s="310"/>
      <c r="B140" s="310"/>
      <c r="C140" s="310"/>
      <c r="D140" s="310"/>
      <c r="E140" s="310"/>
      <c r="F140" s="310"/>
      <c r="G140" s="310"/>
      <c r="H140" s="310"/>
      <c r="I140" s="310"/>
      <c r="J140" s="310"/>
      <c r="K140" s="310"/>
      <c r="L140" s="310"/>
      <c r="M140" s="310"/>
      <c r="N140" s="310"/>
      <c r="O140" s="310"/>
      <c r="P140" s="310"/>
      <c r="Q140" s="310"/>
      <c r="R140" s="310"/>
      <c r="S140" s="310"/>
      <c r="T140" s="310"/>
      <c r="U140" s="310"/>
      <c r="V140" s="310"/>
      <c r="W140" s="310"/>
      <c r="X140" s="310"/>
      <c r="Y140" s="310"/>
      <c r="Z140" s="310"/>
      <c r="AA140" s="310"/>
      <c r="AB140" s="310">
        <f>ﾁｰﾑﾃﾞｰﾀ!C88</f>
        <v>0</v>
      </c>
      <c r="AC140" s="310"/>
      <c r="AD140" s="310"/>
      <c r="AE140" s="310"/>
      <c r="AF140" s="310"/>
      <c r="AG140" s="310"/>
      <c r="AH140" s="310"/>
      <c r="AI140" s="310"/>
      <c r="AJ140" s="310"/>
      <c r="AK140" s="310"/>
      <c r="AL140" s="310"/>
      <c r="AM140" s="310"/>
      <c r="AN140" s="310"/>
      <c r="AO140" s="310"/>
      <c r="AP140" s="310"/>
      <c r="AQ140" s="310"/>
      <c r="AR140" s="310"/>
      <c r="AS140" s="310"/>
      <c r="AT140" s="310"/>
      <c r="AU140" s="310"/>
      <c r="AV140" s="310"/>
      <c r="AW140" s="310"/>
      <c r="AX140" s="310"/>
      <c r="AY140" s="310"/>
      <c r="AZ140" s="310"/>
      <c r="BA140" s="310"/>
      <c r="BB140" s="310"/>
      <c r="BC140" s="310"/>
      <c r="BD140" s="310"/>
      <c r="BE140" s="310"/>
      <c r="BF140" s="310"/>
      <c r="BG140" s="310"/>
      <c r="BH140" s="310"/>
      <c r="BI140" s="310"/>
      <c r="BJ140" s="310"/>
      <c r="BK140" s="310"/>
      <c r="BL140" s="310"/>
      <c r="BM140" s="310"/>
      <c r="BN140" s="310"/>
    </row>
    <row r="141" spans="1:66" ht="13.5">
      <c r="A141" s="310"/>
      <c r="B141" s="310"/>
      <c r="C141" s="310"/>
      <c r="D141" s="310"/>
      <c r="E141" s="310"/>
      <c r="F141" s="310"/>
      <c r="G141" s="310"/>
      <c r="H141" s="310"/>
      <c r="I141" s="310"/>
      <c r="J141" s="310"/>
      <c r="K141" s="310"/>
      <c r="L141" s="310"/>
      <c r="M141" s="310"/>
      <c r="N141" s="310"/>
      <c r="O141" s="310"/>
      <c r="P141" s="310"/>
      <c r="Q141" s="310"/>
      <c r="R141" s="310"/>
      <c r="S141" s="310"/>
      <c r="T141" s="310"/>
      <c r="U141" s="310"/>
      <c r="V141" s="310"/>
      <c r="W141" s="310"/>
      <c r="X141" s="310"/>
      <c r="Y141" s="310"/>
      <c r="Z141" s="310"/>
      <c r="AA141" s="310"/>
      <c r="AB141" s="310">
        <f>ﾁｰﾑﾃﾞｰﾀ!C89</f>
        <v>0</v>
      </c>
      <c r="AC141" s="310"/>
      <c r="AD141" s="310"/>
      <c r="AE141" s="310"/>
      <c r="AF141" s="310"/>
      <c r="AG141" s="310"/>
      <c r="AH141" s="310"/>
      <c r="AI141" s="310"/>
      <c r="AJ141" s="310"/>
      <c r="AK141" s="310"/>
      <c r="AL141" s="310"/>
      <c r="AM141" s="310"/>
      <c r="AN141" s="310"/>
      <c r="AO141" s="310"/>
      <c r="AP141" s="310"/>
      <c r="AQ141" s="310"/>
      <c r="AR141" s="310"/>
      <c r="AS141" s="310"/>
      <c r="AT141" s="310"/>
      <c r="AU141" s="310"/>
      <c r="AV141" s="310"/>
      <c r="AW141" s="310"/>
      <c r="AX141" s="310"/>
      <c r="AY141" s="310"/>
      <c r="AZ141" s="310"/>
      <c r="BA141" s="310"/>
      <c r="BB141" s="310"/>
      <c r="BC141" s="310"/>
      <c r="BD141" s="310"/>
      <c r="BE141" s="310"/>
      <c r="BF141" s="310"/>
      <c r="BG141" s="310"/>
      <c r="BH141" s="310"/>
      <c r="BI141" s="310"/>
      <c r="BJ141" s="310"/>
      <c r="BK141" s="310"/>
      <c r="BL141" s="310"/>
      <c r="BM141" s="310"/>
      <c r="BN141" s="310"/>
    </row>
    <row r="142" spans="1:66" ht="13.5">
      <c r="A142" s="310"/>
      <c r="B142" s="310"/>
      <c r="C142" s="310"/>
      <c r="D142" s="310"/>
      <c r="E142" s="310"/>
      <c r="F142" s="310"/>
      <c r="G142" s="310"/>
      <c r="H142" s="310"/>
      <c r="I142" s="310"/>
      <c r="J142" s="310"/>
      <c r="K142" s="310"/>
      <c r="L142" s="310"/>
      <c r="M142" s="310"/>
      <c r="N142" s="310"/>
      <c r="O142" s="310"/>
      <c r="P142" s="310"/>
      <c r="Q142" s="310"/>
      <c r="R142" s="310"/>
      <c r="S142" s="310"/>
      <c r="T142" s="310"/>
      <c r="U142" s="310"/>
      <c r="V142" s="310"/>
      <c r="W142" s="310"/>
      <c r="X142" s="310"/>
      <c r="Y142" s="310"/>
      <c r="Z142" s="310"/>
      <c r="AA142" s="310"/>
      <c r="AB142" s="310">
        <f>ﾁｰﾑﾃﾞｰﾀ!C90</f>
        <v>0</v>
      </c>
      <c r="AC142" s="310"/>
      <c r="AD142" s="310"/>
      <c r="AE142" s="310"/>
      <c r="AF142" s="310"/>
      <c r="AG142" s="310"/>
      <c r="AH142" s="310"/>
      <c r="AI142" s="310"/>
      <c r="AJ142" s="310"/>
      <c r="AK142" s="310"/>
      <c r="AL142" s="310"/>
      <c r="AM142" s="310"/>
      <c r="AN142" s="310"/>
      <c r="AO142" s="310"/>
      <c r="AP142" s="310"/>
      <c r="AQ142" s="310"/>
      <c r="AR142" s="310"/>
      <c r="AS142" s="310"/>
      <c r="AT142" s="310"/>
      <c r="AU142" s="310"/>
      <c r="AV142" s="310"/>
      <c r="AW142" s="310"/>
      <c r="AX142" s="310"/>
      <c r="AY142" s="310"/>
      <c r="AZ142" s="310"/>
      <c r="BA142" s="310"/>
      <c r="BB142" s="310"/>
      <c r="BC142" s="310"/>
      <c r="BD142" s="310"/>
      <c r="BE142" s="310"/>
      <c r="BF142" s="310"/>
      <c r="BG142" s="310"/>
      <c r="BH142" s="310"/>
      <c r="BI142" s="310"/>
      <c r="BJ142" s="310"/>
      <c r="BK142" s="310"/>
      <c r="BL142" s="310"/>
      <c r="BM142" s="310"/>
      <c r="BN142" s="310"/>
    </row>
    <row r="143" spans="1:66" ht="13.5">
      <c r="A143" s="310"/>
      <c r="B143" s="310"/>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f>ﾁｰﾑﾃﾞｰﾀ!C91</f>
        <v>0</v>
      </c>
      <c r="AC143" s="310"/>
      <c r="AD143" s="310"/>
      <c r="AE143" s="310"/>
      <c r="AF143" s="310"/>
      <c r="AG143" s="310"/>
      <c r="AH143" s="310"/>
      <c r="AI143" s="310"/>
      <c r="AJ143" s="310"/>
      <c r="AK143" s="310"/>
      <c r="AL143" s="310"/>
      <c r="AM143" s="310"/>
      <c r="AN143" s="310"/>
      <c r="AO143" s="310"/>
      <c r="AP143" s="310"/>
      <c r="AQ143" s="310"/>
      <c r="AR143" s="310"/>
      <c r="AS143" s="310"/>
      <c r="AT143" s="310"/>
      <c r="AU143" s="310"/>
      <c r="AV143" s="310"/>
      <c r="AW143" s="310"/>
      <c r="AX143" s="310"/>
      <c r="AY143" s="310"/>
      <c r="AZ143" s="310"/>
      <c r="BA143" s="310"/>
      <c r="BB143" s="310"/>
      <c r="BC143" s="310"/>
      <c r="BD143" s="310"/>
      <c r="BE143" s="310"/>
      <c r="BF143" s="310"/>
      <c r="BG143" s="310"/>
      <c r="BH143" s="310"/>
      <c r="BI143" s="310"/>
      <c r="BJ143" s="310"/>
      <c r="BK143" s="310"/>
      <c r="BL143" s="310"/>
      <c r="BM143" s="310"/>
      <c r="BN143" s="310"/>
    </row>
    <row r="144" spans="1:66" ht="13.5">
      <c r="A144" s="310"/>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f>ﾁｰﾑﾃﾞｰﾀ!C92</f>
        <v>0</v>
      </c>
      <c r="AC144" s="310"/>
      <c r="AD144" s="310"/>
      <c r="AE144" s="310"/>
      <c r="AF144" s="310"/>
      <c r="AG144" s="310"/>
      <c r="AH144" s="310"/>
      <c r="AI144" s="310"/>
      <c r="AJ144" s="310"/>
      <c r="AK144" s="310"/>
      <c r="AL144" s="310"/>
      <c r="AM144" s="310"/>
      <c r="AN144" s="310"/>
      <c r="AO144" s="310"/>
      <c r="AP144" s="310"/>
      <c r="AQ144" s="310"/>
      <c r="AR144" s="310"/>
      <c r="AS144" s="310"/>
      <c r="AT144" s="310"/>
      <c r="AU144" s="310"/>
      <c r="AV144" s="310"/>
      <c r="AW144" s="310"/>
      <c r="AX144" s="310"/>
      <c r="AY144" s="310"/>
      <c r="AZ144" s="310"/>
      <c r="BA144" s="310"/>
      <c r="BB144" s="310"/>
      <c r="BC144" s="310"/>
      <c r="BD144" s="310"/>
      <c r="BE144" s="310"/>
      <c r="BF144" s="310"/>
      <c r="BG144" s="310"/>
      <c r="BH144" s="310"/>
      <c r="BI144" s="310"/>
      <c r="BJ144" s="310"/>
      <c r="BK144" s="310"/>
      <c r="BL144" s="310"/>
      <c r="BM144" s="310"/>
      <c r="BN144" s="310"/>
    </row>
    <row r="145" spans="1:66" ht="13.5">
      <c r="A145" s="310"/>
      <c r="M145" s="310"/>
      <c r="N145" s="310"/>
      <c r="O145" s="310"/>
      <c r="P145" s="310"/>
      <c r="Q145" s="310"/>
      <c r="R145" s="310"/>
      <c r="S145" s="310"/>
      <c r="T145" s="310"/>
      <c r="U145" s="310"/>
      <c r="V145" s="310"/>
      <c r="W145" s="310"/>
      <c r="X145" s="310"/>
      <c r="Y145" s="310"/>
      <c r="Z145" s="310"/>
      <c r="AA145" s="310"/>
      <c r="AB145" s="310">
        <f>ﾁｰﾑﾃﾞｰﾀ!C93</f>
        <v>0</v>
      </c>
      <c r="AC145" s="310"/>
      <c r="AD145" s="310"/>
      <c r="AE145" s="310"/>
      <c r="AF145" s="310"/>
      <c r="AG145" s="310"/>
      <c r="AH145" s="310"/>
      <c r="AI145" s="310"/>
      <c r="AJ145" s="310"/>
      <c r="AK145" s="310"/>
      <c r="AL145" s="310"/>
      <c r="AM145" s="310"/>
      <c r="AN145" s="310"/>
      <c r="AO145" s="310"/>
      <c r="AP145" s="310"/>
      <c r="AQ145" s="310"/>
      <c r="AR145" s="310"/>
      <c r="AS145" s="310"/>
      <c r="AT145" s="310"/>
      <c r="AU145" s="310"/>
      <c r="AV145" s="310"/>
      <c r="AW145" s="310"/>
      <c r="AX145" s="310"/>
      <c r="AY145" s="310"/>
      <c r="AZ145" s="310"/>
      <c r="BA145" s="310"/>
      <c r="BB145" s="310"/>
      <c r="BC145" s="310"/>
      <c r="BD145" s="310"/>
      <c r="BE145" s="310"/>
      <c r="BF145" s="310"/>
      <c r="BG145" s="310"/>
      <c r="BH145" s="310"/>
      <c r="BI145" s="310"/>
      <c r="BJ145" s="310"/>
      <c r="BK145" s="310"/>
      <c r="BL145" s="310"/>
      <c r="BM145" s="310"/>
      <c r="BN145" s="310"/>
    </row>
    <row r="146" spans="1:66" ht="13.5">
      <c r="A146" s="310"/>
      <c r="M146" s="310"/>
      <c r="N146" s="310"/>
      <c r="O146" s="310"/>
      <c r="P146" s="310"/>
      <c r="Q146" s="310"/>
      <c r="R146" s="310"/>
      <c r="S146" s="310"/>
      <c r="T146" s="310"/>
      <c r="U146" s="310"/>
      <c r="V146" s="310"/>
      <c r="W146" s="310"/>
      <c r="X146" s="310"/>
      <c r="Y146" s="310"/>
      <c r="Z146" s="310"/>
      <c r="AA146" s="310"/>
      <c r="AB146" s="310">
        <f>ﾁｰﾑﾃﾞｰﾀ!C94</f>
        <v>0</v>
      </c>
      <c r="AC146" s="310"/>
      <c r="AD146" s="310"/>
      <c r="AE146" s="310"/>
      <c r="AF146" s="310"/>
      <c r="AG146" s="310"/>
      <c r="AH146" s="310"/>
      <c r="AI146" s="310"/>
      <c r="AJ146" s="310"/>
      <c r="AK146" s="310"/>
      <c r="AL146" s="310"/>
      <c r="AM146" s="310"/>
      <c r="AN146" s="310"/>
      <c r="AO146" s="310"/>
      <c r="AP146" s="310"/>
      <c r="AQ146" s="310"/>
      <c r="AR146" s="310"/>
      <c r="AS146" s="310"/>
      <c r="AT146" s="310"/>
      <c r="AU146" s="310"/>
      <c r="AV146" s="310"/>
      <c r="AW146" s="310"/>
      <c r="AX146" s="310"/>
      <c r="AY146" s="310"/>
      <c r="AZ146" s="310"/>
      <c r="BA146" s="310"/>
      <c r="BB146" s="310"/>
      <c r="BC146" s="310"/>
      <c r="BD146" s="310"/>
      <c r="BE146" s="310"/>
      <c r="BF146" s="310"/>
      <c r="BG146" s="310"/>
      <c r="BH146" s="310"/>
      <c r="BI146" s="310"/>
      <c r="BJ146" s="310"/>
      <c r="BK146" s="310"/>
      <c r="BL146" s="310"/>
      <c r="BM146" s="310"/>
      <c r="BN146" s="310"/>
    </row>
    <row r="147" spans="1:66" ht="13.5">
      <c r="A147" s="310"/>
      <c r="M147" s="310"/>
      <c r="N147" s="310"/>
      <c r="O147" s="310"/>
      <c r="P147" s="310"/>
      <c r="Q147" s="310"/>
      <c r="R147" s="310"/>
      <c r="S147" s="310"/>
      <c r="T147" s="310"/>
      <c r="U147" s="310"/>
      <c r="V147" s="310"/>
      <c r="W147" s="310"/>
      <c r="X147" s="310"/>
      <c r="Y147" s="310"/>
      <c r="Z147" s="310"/>
      <c r="AA147" s="310"/>
      <c r="AB147" s="310">
        <f>ﾁｰﾑﾃﾞｰﾀ!C95</f>
        <v>0</v>
      </c>
      <c r="AC147" s="310"/>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0"/>
      <c r="AY147" s="310"/>
      <c r="AZ147" s="310"/>
      <c r="BA147" s="310"/>
      <c r="BB147" s="310"/>
      <c r="BC147" s="310"/>
      <c r="BD147" s="310"/>
      <c r="BE147" s="310"/>
      <c r="BF147" s="310"/>
      <c r="BG147" s="310"/>
      <c r="BH147" s="310"/>
      <c r="BI147" s="310"/>
      <c r="BJ147" s="310"/>
      <c r="BK147" s="310"/>
      <c r="BL147" s="310"/>
      <c r="BM147" s="310"/>
      <c r="BN147" s="310"/>
    </row>
    <row r="148" spans="1:66" ht="13.5">
      <c r="A148" s="310"/>
      <c r="M148" s="310"/>
      <c r="N148" s="310"/>
      <c r="O148" s="310"/>
      <c r="P148" s="310"/>
      <c r="Q148" s="310"/>
      <c r="R148" s="310"/>
      <c r="S148" s="310"/>
      <c r="T148" s="310"/>
      <c r="U148" s="310"/>
      <c r="V148" s="310"/>
      <c r="W148" s="310"/>
      <c r="X148" s="310"/>
      <c r="Y148" s="310"/>
      <c r="Z148" s="310"/>
      <c r="AA148" s="310"/>
      <c r="AB148" s="310">
        <f>ﾁｰﾑﾃﾞｰﾀ!C96</f>
        <v>0</v>
      </c>
      <c r="AC148" s="310"/>
      <c r="AD148" s="310"/>
      <c r="AE148" s="310"/>
      <c r="AF148" s="310"/>
      <c r="AG148" s="310"/>
      <c r="AH148" s="310"/>
      <c r="AI148" s="310"/>
      <c r="AJ148" s="310"/>
      <c r="AK148" s="310"/>
      <c r="AL148" s="310"/>
      <c r="AM148" s="310"/>
      <c r="AN148" s="310"/>
      <c r="AO148" s="310"/>
      <c r="AP148" s="310"/>
      <c r="AQ148" s="310"/>
      <c r="AR148" s="310"/>
      <c r="AS148" s="310"/>
      <c r="AT148" s="310"/>
      <c r="AU148" s="310"/>
      <c r="AV148" s="310"/>
      <c r="AW148" s="310"/>
      <c r="AX148" s="310"/>
      <c r="AY148" s="310"/>
      <c r="AZ148" s="310"/>
      <c r="BA148" s="310"/>
      <c r="BB148" s="310"/>
      <c r="BC148" s="310"/>
      <c r="BD148" s="310"/>
      <c r="BE148" s="310"/>
      <c r="BF148" s="310"/>
      <c r="BG148" s="310"/>
      <c r="BH148" s="310"/>
      <c r="BI148" s="310"/>
      <c r="BJ148" s="310"/>
      <c r="BK148" s="310"/>
      <c r="BL148" s="310"/>
      <c r="BM148" s="310"/>
      <c r="BN148" s="310"/>
    </row>
    <row r="149" spans="13:66" ht="13.5">
      <c r="M149" s="310"/>
      <c r="N149" s="310"/>
      <c r="O149" s="310"/>
      <c r="P149" s="310"/>
      <c r="Q149" s="310"/>
      <c r="R149" s="310"/>
      <c r="S149" s="310"/>
      <c r="T149" s="310"/>
      <c r="U149" s="310"/>
      <c r="V149" s="310"/>
      <c r="W149" s="310"/>
      <c r="X149" s="310"/>
      <c r="Y149" s="310"/>
      <c r="Z149" s="310"/>
      <c r="AA149" s="310"/>
      <c r="AB149" s="310">
        <f>ﾁｰﾑﾃﾞｰﾀ!C97</f>
        <v>0</v>
      </c>
      <c r="AC149" s="310"/>
      <c r="AD149" s="310"/>
      <c r="AE149" s="310"/>
      <c r="AF149" s="310"/>
      <c r="AG149" s="310"/>
      <c r="AH149" s="310"/>
      <c r="AI149" s="310"/>
      <c r="AJ149" s="310"/>
      <c r="AK149" s="310"/>
      <c r="AL149" s="310"/>
      <c r="AM149" s="310"/>
      <c r="AN149" s="310"/>
      <c r="AO149" s="310"/>
      <c r="AP149" s="310"/>
      <c r="AQ149" s="310"/>
      <c r="AR149" s="310"/>
      <c r="AS149" s="310"/>
      <c r="AT149" s="310"/>
      <c r="AU149" s="310"/>
      <c r="AV149" s="310"/>
      <c r="AW149" s="310"/>
      <c r="AX149" s="310"/>
      <c r="AY149" s="310"/>
      <c r="AZ149" s="310"/>
      <c r="BA149" s="310"/>
      <c r="BB149" s="310"/>
      <c r="BC149" s="310"/>
      <c r="BD149" s="310"/>
      <c r="BE149" s="310"/>
      <c r="BF149" s="310"/>
      <c r="BG149" s="310"/>
      <c r="BH149" s="310"/>
      <c r="BI149" s="310"/>
      <c r="BJ149" s="310"/>
      <c r="BK149" s="310"/>
      <c r="BL149" s="310"/>
      <c r="BM149" s="310"/>
      <c r="BN149" s="310"/>
    </row>
    <row r="150" spans="13:66" ht="13.5">
      <c r="M150" s="310"/>
      <c r="N150" s="310"/>
      <c r="O150" s="310"/>
      <c r="P150" s="310"/>
      <c r="Q150" s="310"/>
      <c r="R150" s="310"/>
      <c r="S150" s="310"/>
      <c r="T150" s="310"/>
      <c r="U150" s="310"/>
      <c r="V150" s="310"/>
      <c r="W150" s="310"/>
      <c r="X150" s="310"/>
      <c r="Y150" s="310"/>
      <c r="Z150" s="310"/>
      <c r="AA150" s="310"/>
      <c r="AB150" s="310">
        <f>ﾁｰﾑﾃﾞｰﾀ!C98</f>
        <v>0</v>
      </c>
      <c r="AC150" s="310"/>
      <c r="AD150" s="310"/>
      <c r="AE150" s="310"/>
      <c r="AF150" s="310"/>
      <c r="AG150" s="310"/>
      <c r="AH150" s="310"/>
      <c r="AI150" s="310"/>
      <c r="AJ150" s="310"/>
      <c r="AK150" s="310"/>
      <c r="AL150" s="310"/>
      <c r="AM150" s="310"/>
      <c r="AN150" s="310"/>
      <c r="AO150" s="310"/>
      <c r="AP150" s="310"/>
      <c r="AQ150" s="310"/>
      <c r="AR150" s="310"/>
      <c r="AS150" s="310"/>
      <c r="AT150" s="310"/>
      <c r="AU150" s="310"/>
      <c r="AV150" s="310"/>
      <c r="AW150" s="310"/>
      <c r="AX150" s="310"/>
      <c r="AY150" s="310"/>
      <c r="AZ150" s="310"/>
      <c r="BA150" s="310"/>
      <c r="BB150" s="310"/>
      <c r="BC150" s="310"/>
      <c r="BD150" s="310"/>
      <c r="BE150" s="310"/>
      <c r="BF150" s="310"/>
      <c r="BG150" s="310"/>
      <c r="BH150" s="310"/>
      <c r="BI150" s="310"/>
      <c r="BJ150" s="310"/>
      <c r="BK150" s="310"/>
      <c r="BL150" s="310"/>
      <c r="BM150" s="310"/>
      <c r="BN150" s="310"/>
    </row>
    <row r="151" ht="13.5">
      <c r="AB151" s="408">
        <f>ﾁｰﾑﾃﾞｰﾀ!C99</f>
        <v>0</v>
      </c>
    </row>
  </sheetData>
  <sheetProtection password="CFA6" sheet="1" objects="1" scenarios="1"/>
  <mergeCells count="119">
    <mergeCell ref="U27:V27"/>
    <mergeCell ref="W30:X30"/>
    <mergeCell ref="P31:Q31"/>
    <mergeCell ref="P32:R32"/>
    <mergeCell ref="P33:R33"/>
    <mergeCell ref="S30:T30"/>
    <mergeCell ref="U30:V30"/>
    <mergeCell ref="P23:R23"/>
    <mergeCell ref="G26:L26"/>
    <mergeCell ref="N30:N33"/>
    <mergeCell ref="P27:R27"/>
    <mergeCell ref="S27:T27"/>
    <mergeCell ref="P28:R28"/>
    <mergeCell ref="P29:R29"/>
    <mergeCell ref="S26:T26"/>
    <mergeCell ref="N25:N29"/>
    <mergeCell ref="D26:F26"/>
    <mergeCell ref="S21:U21"/>
    <mergeCell ref="V22:X22"/>
    <mergeCell ref="S23:U23"/>
    <mergeCell ref="P22:R22"/>
    <mergeCell ref="P26:R26"/>
    <mergeCell ref="S28:T28"/>
    <mergeCell ref="U28:V28"/>
    <mergeCell ref="S22:U22"/>
    <mergeCell ref="D27:F27"/>
    <mergeCell ref="G27:L27"/>
    <mergeCell ref="G24:L24"/>
    <mergeCell ref="W29:X29"/>
    <mergeCell ref="W26:X26"/>
    <mergeCell ref="U25:V25"/>
    <mergeCell ref="S25:T25"/>
    <mergeCell ref="S29:T29"/>
    <mergeCell ref="U26:V26"/>
    <mergeCell ref="W28:X28"/>
    <mergeCell ref="U29:V29"/>
    <mergeCell ref="W27:X27"/>
    <mergeCell ref="B25:C25"/>
    <mergeCell ref="G23:L23"/>
    <mergeCell ref="B24:C24"/>
    <mergeCell ref="P24:R24"/>
    <mergeCell ref="V23:X23"/>
    <mergeCell ref="S24:U24"/>
    <mergeCell ref="V24:X24"/>
    <mergeCell ref="B27:C27"/>
    <mergeCell ref="O25:R25"/>
    <mergeCell ref="B23:C23"/>
    <mergeCell ref="V19:X19"/>
    <mergeCell ref="D11:G11"/>
    <mergeCell ref="V21:X21"/>
    <mergeCell ref="B18:C19"/>
    <mergeCell ref="N19:N24"/>
    <mergeCell ref="S19:U19"/>
    <mergeCell ref="V17:X17"/>
    <mergeCell ref="W25:X25"/>
    <mergeCell ref="N7:X7"/>
    <mergeCell ref="P12:R12"/>
    <mergeCell ref="P13:R13"/>
    <mergeCell ref="T18:U18"/>
    <mergeCell ref="W18:X18"/>
    <mergeCell ref="S9:X9"/>
    <mergeCell ref="P14:R14"/>
    <mergeCell ref="P15:R15"/>
    <mergeCell ref="P9:R9"/>
    <mergeCell ref="S13:X13"/>
    <mergeCell ref="S11:X11"/>
    <mergeCell ref="S17:T17"/>
    <mergeCell ref="P16:R16"/>
    <mergeCell ref="O8:Q8"/>
    <mergeCell ref="S8:X8"/>
    <mergeCell ref="S15:X15"/>
    <mergeCell ref="P10:R10"/>
    <mergeCell ref="S10:X10"/>
    <mergeCell ref="S16:X16"/>
    <mergeCell ref="B1:X2"/>
    <mergeCell ref="B3:X3"/>
    <mergeCell ref="B22:C22"/>
    <mergeCell ref="B20:C20"/>
    <mergeCell ref="B21:C21"/>
    <mergeCell ref="B12:C12"/>
    <mergeCell ref="O19:R19"/>
    <mergeCell ref="N9:N18"/>
    <mergeCell ref="P18:R18"/>
    <mergeCell ref="S14:X14"/>
    <mergeCell ref="S20:U20"/>
    <mergeCell ref="P21:R21"/>
    <mergeCell ref="V20:X20"/>
    <mergeCell ref="P17:R17"/>
    <mergeCell ref="B4:D4"/>
    <mergeCell ref="D24:F24"/>
    <mergeCell ref="N5:X6"/>
    <mergeCell ref="B15:L16"/>
    <mergeCell ref="S12:X12"/>
    <mergeCell ref="B11:C11"/>
    <mergeCell ref="B26:C26"/>
    <mergeCell ref="D20:F20"/>
    <mergeCell ref="D21:F21"/>
    <mergeCell ref="D22:F22"/>
    <mergeCell ref="D23:F23"/>
    <mergeCell ref="G25:L25"/>
    <mergeCell ref="G21:L21"/>
    <mergeCell ref="G22:L22"/>
    <mergeCell ref="D25:F25"/>
    <mergeCell ref="B5:L6"/>
    <mergeCell ref="G20:L20"/>
    <mergeCell ref="D13:L14"/>
    <mergeCell ref="B17:D17"/>
    <mergeCell ref="D12:F12"/>
    <mergeCell ref="B9:C10"/>
    <mergeCell ref="B7:L7"/>
    <mergeCell ref="H11:L11"/>
    <mergeCell ref="D18:L19"/>
    <mergeCell ref="B13:C14"/>
    <mergeCell ref="D9:L10"/>
    <mergeCell ref="G12:L12"/>
    <mergeCell ref="E17:H17"/>
    <mergeCell ref="I17:L17"/>
    <mergeCell ref="P20:R20"/>
    <mergeCell ref="P11:R11"/>
  </mergeCells>
  <conditionalFormatting sqref="S9:X9">
    <cfRule type="notContainsBlanks" priority="2" dxfId="41">
      <formula>LEN(TRIM(S9))&gt;0</formula>
    </cfRule>
    <cfRule type="expression" priority="87" dxfId="42" stopIfTrue="1">
      <formula>$AB$9=FALSE</formula>
    </cfRule>
  </conditionalFormatting>
  <conditionalFormatting sqref="T18">
    <cfRule type="expression" priority="88" dxfId="42" stopIfTrue="1">
      <formula>$AB$18=FALSE</formula>
    </cfRule>
  </conditionalFormatting>
  <conditionalFormatting sqref="W18">
    <cfRule type="expression" priority="89" dxfId="42" stopIfTrue="1">
      <formula>$AC$18=FALSE</formula>
    </cfRule>
  </conditionalFormatting>
  <conditionalFormatting sqref="S26:T26">
    <cfRule type="expression" priority="94" dxfId="42" stopIfTrue="1">
      <formula>$AB$26=FALSE</formula>
    </cfRule>
  </conditionalFormatting>
  <conditionalFormatting sqref="U26:V26">
    <cfRule type="expression" priority="95" dxfId="42" stopIfTrue="1">
      <formula>$AC$26=FALSE</formula>
    </cfRule>
  </conditionalFormatting>
  <conditionalFormatting sqref="W32:X33">
    <cfRule type="expression" priority="98" dxfId="42" stopIfTrue="1">
      <formula>トップページ!#REF!=FALSE</formula>
    </cfRule>
  </conditionalFormatting>
  <conditionalFormatting sqref="W26:X26">
    <cfRule type="expression" priority="100" dxfId="42" stopIfTrue="1">
      <formula>$AD$26=FALSE</formula>
    </cfRule>
  </conditionalFormatting>
  <conditionalFormatting sqref="S20:U20">
    <cfRule type="notContainsBlanks" priority="8" dxfId="41">
      <formula>LEN(TRIM(S20))&gt;0</formula>
    </cfRule>
    <cfRule type="expression" priority="78" dxfId="43" stopIfTrue="1">
      <formula>$AB$20=FALSE</formula>
    </cfRule>
    <cfRule type="expression" priority="102" dxfId="44" stopIfTrue="1">
      <formula>#REF!=FALSE</formula>
    </cfRule>
  </conditionalFormatting>
  <conditionalFormatting sqref="V20:X20">
    <cfRule type="expression" priority="77" dxfId="43">
      <formula>$AC$20=FALSE</formula>
    </cfRule>
    <cfRule type="expression" priority="103" dxfId="44" stopIfTrue="1">
      <formula>#REF!=FALSE</formula>
    </cfRule>
  </conditionalFormatting>
  <conditionalFormatting sqref="S24:U24">
    <cfRule type="expression" priority="112" dxfId="42" stopIfTrue="1">
      <formula>$AB$24=FALSE</formula>
    </cfRule>
  </conditionalFormatting>
  <conditionalFormatting sqref="V24:X24">
    <cfRule type="expression" priority="113" dxfId="42" stopIfTrue="1">
      <formula>$AC$24=FALSE</formula>
    </cfRule>
  </conditionalFormatting>
  <conditionalFormatting sqref="S17:T17">
    <cfRule type="expression" priority="74" dxfId="43">
      <formula>$AB$17=FALSE</formula>
    </cfRule>
  </conditionalFormatting>
  <conditionalFormatting sqref="V17:X17">
    <cfRule type="expression" priority="73" dxfId="43">
      <formula>$AC$17=FALSE</formula>
    </cfRule>
  </conditionalFormatting>
  <conditionalFormatting sqref="V22:X22">
    <cfRule type="expression" priority="72" dxfId="43">
      <formula>$AC$22=FALSE</formula>
    </cfRule>
  </conditionalFormatting>
  <conditionalFormatting sqref="V21:X21">
    <cfRule type="expression" priority="71" dxfId="43">
      <formula>$AC$21=FALSE</formula>
    </cfRule>
  </conditionalFormatting>
  <conditionalFormatting sqref="V23:X23">
    <cfRule type="expression" priority="70" dxfId="43">
      <formula>$AC$23=FALSE</formula>
    </cfRule>
  </conditionalFormatting>
  <conditionalFormatting sqref="S27:T27">
    <cfRule type="expression" priority="69" dxfId="43">
      <formula>$AB$27=FALSE</formula>
    </cfRule>
  </conditionalFormatting>
  <conditionalFormatting sqref="U27:V27">
    <cfRule type="expression" priority="68" dxfId="43">
      <formula>$AC$27=FALSE</formula>
    </cfRule>
  </conditionalFormatting>
  <conditionalFormatting sqref="W27:X27">
    <cfRule type="expression" priority="67" dxfId="43">
      <formula>$AD$27=FALSE</formula>
    </cfRule>
  </conditionalFormatting>
  <conditionalFormatting sqref="S28:T28">
    <cfRule type="expression" priority="66" dxfId="43">
      <formula>$AB$28=FALSE</formula>
    </cfRule>
  </conditionalFormatting>
  <conditionalFormatting sqref="U28:V28">
    <cfRule type="expression" priority="65" dxfId="43">
      <formula>$AC$28=FALSE</formula>
    </cfRule>
  </conditionalFormatting>
  <conditionalFormatting sqref="W28:X28">
    <cfRule type="expression" priority="64" dxfId="43">
      <formula>$AD$28=FALSE</formula>
    </cfRule>
  </conditionalFormatting>
  <conditionalFormatting sqref="S29:T29">
    <cfRule type="expression" priority="63" dxfId="43">
      <formula>$AB$29=FALSE</formula>
    </cfRule>
  </conditionalFormatting>
  <conditionalFormatting sqref="U29:V29">
    <cfRule type="expression" priority="62" dxfId="43">
      <formula>$AC$29=FALSE</formula>
    </cfRule>
  </conditionalFormatting>
  <conditionalFormatting sqref="W29:X29">
    <cfRule type="expression" priority="61" dxfId="43">
      <formula>$AD$29=FALSE</formula>
    </cfRule>
  </conditionalFormatting>
  <conditionalFormatting sqref="S21:U21">
    <cfRule type="notContainsBlanks" priority="9" dxfId="41">
      <formula>LEN(TRIM(S21))&gt;0</formula>
    </cfRule>
    <cfRule type="notContainsBlanks" priority="10" dxfId="45">
      <formula>LEN(TRIM(S21))&gt;0</formula>
    </cfRule>
    <cfRule type="containsText" priority="11" dxfId="46" operator="containsText" text="AB21">
      <formula>NOT(ISERROR(SEARCH("AB21",S21)))</formula>
    </cfRule>
  </conditionalFormatting>
  <conditionalFormatting sqref="S9:X9">
    <cfRule type="notContainsBlanks" priority="7" dxfId="41">
      <formula>LEN(TRIM(S9))&gt;0</formula>
    </cfRule>
  </conditionalFormatting>
  <conditionalFormatting sqref="S17:T17 V17:X17 T18:U18 W18:X18">
    <cfRule type="notContainsBlanks" priority="6" dxfId="41">
      <formula>LEN(TRIM(S17))&gt;0</formula>
    </cfRule>
  </conditionalFormatting>
  <conditionalFormatting sqref="S22:U24">
    <cfRule type="notContainsBlanks" priority="5" dxfId="41">
      <formula>LEN(TRIM(S22))&gt;0</formula>
    </cfRule>
  </conditionalFormatting>
  <conditionalFormatting sqref="V20:X24">
    <cfRule type="notContainsBlanks" priority="4" dxfId="41">
      <formula>LEN(TRIM(V20))&gt;0</formula>
    </cfRule>
  </conditionalFormatting>
  <conditionalFormatting sqref="S20:X24 S9:X9 S17:T17 V17:X17 T18:U18 W18:X18">
    <cfRule type="notContainsBlanks" priority="3" dxfId="45">
      <formula>LEN(TRIM(S9))&gt;0</formula>
    </cfRule>
  </conditionalFormatting>
  <conditionalFormatting sqref="S17:T17 T18:U18 V17:X17 W18:X18 S20:X24 S26:X29 S32:X33">
    <cfRule type="notContainsBlanks" priority="1" dxfId="41">
      <formula>LEN(TRIM(S17))&gt;0</formula>
    </cfRule>
  </conditionalFormatting>
  <dataValidations count="6">
    <dataValidation type="list" allowBlank="1" showInputMessage="1" showErrorMessage="1" sqref="W26:X29">
      <formula1>$AE$18:$AE$23</formula1>
    </dataValidation>
    <dataValidation allowBlank="1" showInputMessage="1" showErrorMessage="1" imeMode="hiragana" sqref="V20:X24 U26:V26"/>
    <dataValidation allowBlank="1" showInputMessage="1" showErrorMessage="1" prompt="リストから選択してください。" sqref="U17"/>
    <dataValidation allowBlank="1" showInputMessage="1" showErrorMessage="1" imeMode="halfAlpha" sqref="S17:T17 V17:X17"/>
    <dataValidation type="list" allowBlank="1" showInputMessage="1" showErrorMessage="1" sqref="B15:L16">
      <formula1>$BI$7:$BI$12</formula1>
    </dataValidation>
    <dataValidation type="list" allowBlank="1" showInputMessage="1" showErrorMessage="1" prompt="リストから選択してください。" sqref="S9:X9">
      <formula1>$AB$54:$AB$119</formula1>
    </dataValidation>
  </dataValidations>
  <hyperlinks>
    <hyperlink ref="H11" location="選手DATA" display="選手DATA"/>
    <hyperlink ref="G20" location="新人" display="新人大会"/>
    <hyperlink ref="G22" location="選抜交流" display="選抜交流大会"/>
    <hyperlink ref="G21:L21" location="選手等エントリー申請書!A1" display="選手等エントリー申請書"/>
    <hyperlink ref="G22:L22" location="'チーム情報変更届＆追加・移籍・抹消届'!A1" display="情報変更届／追加・移籍・末梢届"/>
    <hyperlink ref="G23:L23" location="選手交代カード!A1" display="選手交代カード"/>
    <hyperlink ref="G24:L24" location="'審判報告書（表）'!A1" display="審判報告書（表）"/>
    <hyperlink ref="G25:L25" location="'審判報告書（重要報告）'!A1" display="審判報告書（裏：重要報告）"/>
    <hyperlink ref="G20:L20" location="チームエントリー申請書!A1" display="チーム・エントリー申請書"/>
    <hyperlink ref="G26:L26" location="ASPA宿泊申込書!A1" display="ＡＳＰＡ宿泊申込書（FAX送信表）"/>
    <hyperlink ref="G27:L27" location="ﾁｰﾑﾃﾞｰﾀ!A1" display="チーム情報データシート"/>
  </hyperlinks>
  <printOptions horizontalCentered="1" verticalCentered="1"/>
  <pageMargins left="0.3937007874015748" right="0.3937007874015748" top="0.7874015748031497" bottom="0.7874015748031497" header="0.5118110236220472" footer="0.5118110236220472"/>
  <pageSetup fitToHeight="1" fitToWidth="1" horizontalDpi="300" verticalDpi="300" orientation="landscape" paperSize="9" scale="71"/>
  <headerFooter>
    <oddHeader>&amp;L社団法人　岩手県サッカー協会　2種委員会　大会使用書類等　作成ファイル&amp;C&amp;"HGｺﾞｼｯｸE,ｴｸｽﾄﾗﾎﾞｰﾙド"&amp;14【&amp;F】&amp;"HGｺﾞｼｯｸM,ﾒﾃﾞｨｳﾑ"&amp;11Excel 2007対応版&amp;R&amp;"HG丸ｺﾞｼｯｸM-PRO,標準"&amp;12&amp;KFF0000※必ず「マクロを有効」にして使用してください。</oddHeader>
    <oddFooter>&amp;L&amp;"HGｺﾞｼｯｸM,ﾒﾃﾞｨｳﾑ"ダウンロードは社団法人岩手県サッカー協会HPの2種委員会専用ページから&amp;14【&amp;"Century Gothic,標準"http://www.fa-iwate.com&amp;"HGｺﾞｼｯｸM,ﾒﾃﾞｨｳﾑ"】&amp;R&amp;"Arial,標準"Presented by &amp;"Century Gothic,斜体"&amp;14katsuhiko kubo</oddFooter>
  </headerFooter>
  <ignoredErrors>
    <ignoredError sqref="B17:L17" evalError="1"/>
  </ignoredErrors>
  <drawing r:id="rId1"/>
</worksheet>
</file>

<file path=xl/worksheets/sheet10.xml><?xml version="1.0" encoding="utf-8"?>
<worksheet xmlns="http://schemas.openxmlformats.org/spreadsheetml/2006/main" xmlns:r="http://schemas.openxmlformats.org/officeDocument/2006/relationships">
  <sheetPr codeName="Sheet4">
    <tabColor indexed="21"/>
    <pageSetUpPr fitToPage="1"/>
  </sheetPr>
  <dimension ref="A1:AM192"/>
  <sheetViews>
    <sheetView showGridLines="0" showRowColHeaders="0" zoomScale="98" zoomScaleNormal="98" zoomScalePageLayoutView="0" workbookViewId="0" topLeftCell="A1">
      <selection activeCell="A45" sqref="A45"/>
    </sheetView>
  </sheetViews>
  <sheetFormatPr defaultColWidth="13.00390625" defaultRowHeight="13.5"/>
  <cols>
    <col min="1" max="31" width="3.625" style="113" customWidth="1"/>
    <col min="32" max="16384" width="13.00390625" style="114" customWidth="1"/>
  </cols>
  <sheetData>
    <row r="1" spans="1:31" ht="49.5" customHeight="1">
      <c r="A1" s="1351" t="s">
        <v>119</v>
      </c>
      <c r="B1" s="1351"/>
      <c r="C1" s="1351"/>
      <c r="D1" s="1351"/>
      <c r="E1" s="1351"/>
      <c r="F1" s="1351"/>
      <c r="G1" s="1351"/>
      <c r="H1" s="112"/>
      <c r="I1" s="112"/>
      <c r="J1" s="112"/>
      <c r="K1" s="112"/>
      <c r="L1" s="112"/>
      <c r="M1" s="112"/>
      <c r="N1" s="112"/>
      <c r="O1" s="112"/>
      <c r="Q1" s="114"/>
      <c r="R1" s="114"/>
      <c r="S1" s="114"/>
      <c r="T1" s="114"/>
      <c r="U1" s="114"/>
      <c r="V1" s="114"/>
      <c r="W1" s="114"/>
      <c r="X1" s="114"/>
      <c r="Y1" s="114"/>
      <c r="Z1" s="114"/>
      <c r="AA1" s="114"/>
      <c r="AB1" s="114"/>
      <c r="AC1" s="114"/>
      <c r="AD1" s="114"/>
      <c r="AE1" s="114"/>
    </row>
    <row r="2" spans="1:31" ht="30" customHeight="1">
      <c r="A2" s="1381" t="s">
        <v>6</v>
      </c>
      <c r="B2" s="1381"/>
      <c r="C2" s="1381"/>
      <c r="D2" s="1381"/>
      <c r="E2" s="1381"/>
      <c r="F2" s="1381"/>
      <c r="G2" s="1381"/>
      <c r="H2" s="1381"/>
      <c r="I2" s="1381"/>
      <c r="J2" s="1381"/>
      <c r="K2" s="1381"/>
      <c r="L2" s="1381"/>
      <c r="M2" s="1381"/>
      <c r="N2" s="1381"/>
      <c r="O2" s="1381"/>
      <c r="P2" s="1381"/>
      <c r="Q2" s="1381"/>
      <c r="R2" s="1381"/>
      <c r="S2" s="1381"/>
      <c r="T2" s="1381"/>
      <c r="U2" s="1381"/>
      <c r="V2" s="1381"/>
      <c r="W2" s="1381"/>
      <c r="X2" s="1381"/>
      <c r="Y2" s="1381"/>
      <c r="Z2" s="1381"/>
      <c r="AA2" s="1381"/>
      <c r="AB2" s="1381"/>
      <c r="AC2" s="114"/>
      <c r="AD2" s="114"/>
      <c r="AE2" s="114"/>
    </row>
    <row r="3" spans="1:31" ht="4.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row>
    <row r="4" spans="1:28" s="115" customFormat="1" ht="24.75" customHeight="1">
      <c r="A4" s="1358" t="s">
        <v>7</v>
      </c>
      <c r="B4" s="1358"/>
      <c r="C4" s="1358"/>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row>
    <row r="5" spans="1:39" s="115" customFormat="1" ht="24.75" customHeight="1">
      <c r="A5" s="1358" t="s">
        <v>8</v>
      </c>
      <c r="B5" s="1358"/>
      <c r="C5" s="1358"/>
      <c r="D5" s="1372"/>
      <c r="E5" s="1372"/>
      <c r="F5" s="1372"/>
      <c r="G5" s="1372"/>
      <c r="H5" s="1372"/>
      <c r="I5" s="1372"/>
      <c r="J5" s="116" t="s">
        <v>555</v>
      </c>
      <c r="L5" s="1373" t="s">
        <v>9</v>
      </c>
      <c r="M5" s="1373"/>
      <c r="N5" s="1374"/>
      <c r="O5" s="1374"/>
      <c r="P5" s="1374"/>
      <c r="Q5" s="1374"/>
      <c r="R5" s="1374"/>
      <c r="S5" s="1374"/>
      <c r="T5" s="116" t="s">
        <v>555</v>
      </c>
      <c r="AG5" s="1367"/>
      <c r="AH5" s="1367"/>
      <c r="AI5" s="1367"/>
      <c r="AJ5" s="1367"/>
      <c r="AK5" s="1367"/>
      <c r="AL5" s="1367"/>
      <c r="AM5" s="118"/>
    </row>
    <row r="6" spans="1:28" s="115" customFormat="1" ht="24.75" customHeight="1">
      <c r="A6" s="1358" t="s">
        <v>10</v>
      </c>
      <c r="B6" s="1358"/>
      <c r="C6" s="1358"/>
      <c r="D6" s="119" t="s">
        <v>11</v>
      </c>
      <c r="E6" s="1357"/>
      <c r="F6" s="1357"/>
      <c r="G6" s="1357"/>
      <c r="H6" s="1357"/>
      <c r="I6" s="1357"/>
      <c r="J6" s="1357"/>
      <c r="K6" s="1357"/>
      <c r="L6" s="1357"/>
      <c r="M6" s="1357"/>
      <c r="N6" s="1357"/>
      <c r="O6" s="117"/>
      <c r="P6" s="12" t="s">
        <v>12</v>
      </c>
      <c r="Q6" s="117"/>
      <c r="R6" s="119" t="s">
        <v>13</v>
      </c>
      <c r="S6" s="1357"/>
      <c r="T6" s="1357"/>
      <c r="U6" s="1357"/>
      <c r="V6" s="1357"/>
      <c r="W6" s="1357"/>
      <c r="X6" s="1357"/>
      <c r="Y6" s="1357"/>
      <c r="Z6" s="1357"/>
      <c r="AA6" s="1357"/>
      <c r="AB6" s="1357"/>
    </row>
    <row r="7" spans="1:28" s="115" customFormat="1" ht="24.75" customHeight="1">
      <c r="A7" s="1358" t="s">
        <v>14</v>
      </c>
      <c r="B7" s="1358"/>
      <c r="C7" s="1358"/>
      <c r="D7" s="1353"/>
      <c r="E7" s="1353"/>
      <c r="F7" s="120" t="s">
        <v>15</v>
      </c>
      <c r="G7" s="1353"/>
      <c r="H7" s="1353"/>
      <c r="I7" s="121"/>
      <c r="J7" s="1353" t="s">
        <v>16</v>
      </c>
      <c r="K7" s="1353"/>
      <c r="L7" s="1353"/>
      <c r="M7" s="1353" t="s">
        <v>16</v>
      </c>
      <c r="N7" s="1353"/>
      <c r="O7" s="1353"/>
      <c r="P7" s="12" t="s">
        <v>17</v>
      </c>
      <c r="Q7" s="1353" t="s">
        <v>18</v>
      </c>
      <c r="R7" s="1353"/>
      <c r="S7" s="1353"/>
      <c r="T7" s="1353" t="s">
        <v>18</v>
      </c>
      <c r="U7" s="1353"/>
      <c r="V7" s="1353"/>
      <c r="X7" s="1379" t="s">
        <v>560</v>
      </c>
      <c r="Y7" s="1379"/>
      <c r="Z7" s="1378" t="s">
        <v>18</v>
      </c>
      <c r="AA7" s="1378"/>
      <c r="AB7" s="1378"/>
    </row>
    <row r="8" spans="1:23" s="115" customFormat="1" ht="24.75" customHeight="1">
      <c r="A8" s="1358" t="s">
        <v>19</v>
      </c>
      <c r="B8" s="1358"/>
      <c r="C8" s="1358"/>
      <c r="D8" s="1370"/>
      <c r="E8" s="1370"/>
      <c r="F8" s="1370"/>
      <c r="G8" s="115" t="s">
        <v>20</v>
      </c>
      <c r="H8" s="1369"/>
      <c r="I8" s="1370"/>
      <c r="J8" s="115" t="s">
        <v>21</v>
      </c>
      <c r="K8" s="1369"/>
      <c r="L8" s="1369"/>
      <c r="M8" s="115" t="s">
        <v>22</v>
      </c>
      <c r="N8" s="1369"/>
      <c r="O8" s="1370"/>
      <c r="P8" s="115" t="s">
        <v>23</v>
      </c>
      <c r="Q8" s="1375"/>
      <c r="R8" s="1376"/>
      <c r="S8" s="115" t="s">
        <v>555</v>
      </c>
      <c r="T8" s="1380" t="s">
        <v>24</v>
      </c>
      <c r="U8" s="1380"/>
      <c r="V8" s="1380"/>
      <c r="W8" s="1380"/>
    </row>
    <row r="9" spans="1:28" s="115" customFormat="1" ht="24.75" customHeight="1">
      <c r="A9" s="1358" t="s">
        <v>25</v>
      </c>
      <c r="B9" s="1358"/>
      <c r="C9" s="1358"/>
      <c r="D9" s="1385"/>
      <c r="E9" s="1385"/>
      <c r="F9" s="1385"/>
      <c r="G9" s="1385"/>
      <c r="H9" s="1385"/>
      <c r="I9" s="1385"/>
      <c r="J9" s="1385"/>
      <c r="K9" s="1385"/>
      <c r="L9" s="1385"/>
      <c r="M9" s="1385"/>
      <c r="N9" s="1385"/>
      <c r="O9" s="1385"/>
      <c r="P9" s="1385"/>
      <c r="Q9" s="1385"/>
      <c r="R9" s="1385"/>
      <c r="S9" s="1385"/>
      <c r="T9" s="1385"/>
      <c r="U9" s="1385"/>
      <c r="V9" s="1385"/>
      <c r="W9" s="1385"/>
      <c r="X9" s="1385"/>
      <c r="Y9" s="1385"/>
      <c r="Z9" s="1385"/>
      <c r="AA9" s="1385"/>
      <c r="AB9" s="1385"/>
    </row>
    <row r="10" spans="1:28" s="115" customFormat="1" ht="24.75" customHeight="1">
      <c r="A10" s="1358" t="s">
        <v>554</v>
      </c>
      <c r="B10" s="1358"/>
      <c r="C10" s="1358"/>
      <c r="D10" s="1360"/>
      <c r="E10" s="1360"/>
      <c r="F10" s="1360"/>
      <c r="G10" s="1360"/>
      <c r="H10" s="1360"/>
      <c r="I10" s="1360"/>
      <c r="J10" s="1373" t="s">
        <v>26</v>
      </c>
      <c r="K10" s="1373"/>
      <c r="L10" s="1360"/>
      <c r="M10" s="1360"/>
      <c r="N10" s="1360"/>
      <c r="O10" s="1384" t="s">
        <v>27</v>
      </c>
      <c r="P10" s="1384"/>
      <c r="Q10" s="1384"/>
      <c r="R10" s="1360"/>
      <c r="S10" s="1360"/>
      <c r="T10" s="1360"/>
      <c r="U10" s="1360"/>
      <c r="V10" s="1360"/>
      <c r="W10" s="1360"/>
      <c r="X10" s="1373" t="s">
        <v>26</v>
      </c>
      <c r="Y10" s="1373"/>
      <c r="Z10" s="1360"/>
      <c r="AA10" s="1360"/>
      <c r="AB10" s="1360"/>
    </row>
    <row r="11" spans="1:28" s="115" customFormat="1" ht="24.75" customHeight="1">
      <c r="A11" s="1358" t="s">
        <v>28</v>
      </c>
      <c r="B11" s="1358"/>
      <c r="C11" s="1358"/>
      <c r="D11" s="1360"/>
      <c r="E11" s="1360"/>
      <c r="F11" s="1360"/>
      <c r="G11" s="1360"/>
      <c r="H11" s="1360"/>
      <c r="I11" s="1360"/>
      <c r="J11" s="1383" t="s">
        <v>26</v>
      </c>
      <c r="K11" s="1383"/>
      <c r="L11" s="1360"/>
      <c r="M11" s="1360"/>
      <c r="N11" s="1360"/>
      <c r="O11" s="1382" t="s">
        <v>29</v>
      </c>
      <c r="P11" s="1382"/>
      <c r="Q11" s="1382"/>
      <c r="R11" s="1360"/>
      <c r="S11" s="1360"/>
      <c r="T11" s="1360"/>
      <c r="U11" s="1360"/>
      <c r="V11" s="1360"/>
      <c r="W11" s="1360"/>
      <c r="X11" s="1383" t="s">
        <v>26</v>
      </c>
      <c r="Y11" s="1383"/>
      <c r="Z11" s="1360"/>
      <c r="AA11" s="1360"/>
      <c r="AB11" s="1360"/>
    </row>
    <row r="12" s="115" customFormat="1" ht="4.5" customHeight="1"/>
    <row r="13" s="115" customFormat="1" ht="24.75" customHeight="1">
      <c r="A13" s="115" t="s">
        <v>30</v>
      </c>
    </row>
    <row r="14" spans="1:31" ht="24.75" customHeight="1">
      <c r="A14" s="1365"/>
      <c r="B14" s="1365"/>
      <c r="C14" s="1365"/>
      <c r="D14" s="1365"/>
      <c r="E14" s="1365"/>
      <c r="F14" s="1365"/>
      <c r="G14" s="1365"/>
      <c r="H14" s="1365"/>
      <c r="I14" s="1365"/>
      <c r="J14" s="1365"/>
      <c r="K14" s="1365"/>
      <c r="L14" s="1365"/>
      <c r="M14" s="1365"/>
      <c r="N14" s="1365"/>
      <c r="O14" s="1365"/>
      <c r="P14" s="1365"/>
      <c r="Q14" s="1365"/>
      <c r="R14" s="1365"/>
      <c r="S14" s="1365"/>
      <c r="T14" s="1365"/>
      <c r="U14" s="1365"/>
      <c r="V14" s="1365"/>
      <c r="W14" s="1365"/>
      <c r="X14" s="1365"/>
      <c r="Y14" s="1365"/>
      <c r="Z14" s="1365"/>
      <c r="AA14" s="1365"/>
      <c r="AB14" s="1365"/>
      <c r="AC14" s="114"/>
      <c r="AD14" s="114"/>
      <c r="AE14" s="114"/>
    </row>
    <row r="15" spans="1:31" ht="24.75" customHeight="1">
      <c r="A15" s="1365"/>
      <c r="B15" s="1365"/>
      <c r="C15" s="1365"/>
      <c r="D15" s="1365"/>
      <c r="E15" s="1365"/>
      <c r="F15" s="1365"/>
      <c r="G15" s="1365"/>
      <c r="H15" s="1365"/>
      <c r="I15" s="1365"/>
      <c r="J15" s="1365"/>
      <c r="K15" s="1365"/>
      <c r="L15" s="1365"/>
      <c r="M15" s="1365"/>
      <c r="N15" s="1365"/>
      <c r="O15" s="1365"/>
      <c r="P15" s="1365"/>
      <c r="Q15" s="1365"/>
      <c r="R15" s="1365"/>
      <c r="S15" s="1365"/>
      <c r="T15" s="1365"/>
      <c r="U15" s="1365"/>
      <c r="V15" s="1365"/>
      <c r="W15" s="1365"/>
      <c r="X15" s="1365"/>
      <c r="Y15" s="1365"/>
      <c r="Z15" s="1365"/>
      <c r="AA15" s="1365"/>
      <c r="AB15" s="1365"/>
      <c r="AC15" s="114"/>
      <c r="AD15" s="114"/>
      <c r="AE15" s="114"/>
    </row>
    <row r="16" spans="1:31" ht="4.5" customHeight="1">
      <c r="A16" s="11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row>
    <row r="17" spans="1:31" ht="24.75" customHeight="1">
      <c r="A17" s="1368" t="s">
        <v>31</v>
      </c>
      <c r="B17" s="1368"/>
      <c r="C17" s="1368"/>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row>
    <row r="18" spans="1:31" ht="24.75" customHeight="1">
      <c r="A18" s="1361" t="s">
        <v>32</v>
      </c>
      <c r="B18" s="1362"/>
      <c r="C18" s="1362"/>
      <c r="D18" s="1354" t="s">
        <v>33</v>
      </c>
      <c r="E18" s="1354"/>
      <c r="F18" s="1354"/>
      <c r="G18" s="1354" t="s">
        <v>557</v>
      </c>
      <c r="H18" s="1354"/>
      <c r="I18" s="1354" t="s">
        <v>558</v>
      </c>
      <c r="J18" s="1354"/>
      <c r="K18" s="1354"/>
      <c r="L18" s="1354"/>
      <c r="M18" s="1366" t="s">
        <v>559</v>
      </c>
      <c r="N18" s="1365"/>
      <c r="O18" s="1364" t="s">
        <v>34</v>
      </c>
      <c r="P18" s="1364"/>
      <c r="Q18" s="1364"/>
      <c r="R18" s="1364"/>
      <c r="S18" s="1364"/>
      <c r="T18" s="1364"/>
      <c r="U18" s="1364"/>
      <c r="V18" s="1364"/>
      <c r="W18" s="1364"/>
      <c r="X18" s="1364"/>
      <c r="Y18" s="1364"/>
      <c r="Z18" s="1364"/>
      <c r="AA18" s="1364"/>
      <c r="AB18" s="1364"/>
      <c r="AC18" s="122"/>
      <c r="AD18" s="122"/>
      <c r="AE18" s="114"/>
    </row>
    <row r="19" spans="1:31" ht="24.75" customHeight="1">
      <c r="A19" s="123">
        <v>1</v>
      </c>
      <c r="B19" s="1355"/>
      <c r="C19" s="1356"/>
      <c r="D19" s="1359"/>
      <c r="E19" s="1359"/>
      <c r="F19" s="1359"/>
      <c r="G19" s="1359"/>
      <c r="H19" s="1359"/>
      <c r="I19" s="1359"/>
      <c r="J19" s="1359"/>
      <c r="K19" s="1359"/>
      <c r="L19" s="1359"/>
      <c r="M19" s="125" t="s">
        <v>35</v>
      </c>
      <c r="N19" s="124"/>
      <c r="O19" s="124" t="s">
        <v>36</v>
      </c>
      <c r="P19" s="1356"/>
      <c r="Q19" s="1359"/>
      <c r="R19" s="1359"/>
      <c r="S19" s="1359"/>
      <c r="T19" s="1359"/>
      <c r="U19" s="1359"/>
      <c r="V19" s="1359"/>
      <c r="W19" s="1359"/>
      <c r="X19" s="1359"/>
      <c r="Y19" s="1359"/>
      <c r="Z19" s="1359"/>
      <c r="AA19" s="1359"/>
      <c r="AB19" s="1363"/>
      <c r="AC19" s="114"/>
      <c r="AD19" s="114"/>
      <c r="AE19" s="114"/>
    </row>
    <row r="20" spans="1:31" ht="24.75" customHeight="1">
      <c r="A20" s="123">
        <v>2</v>
      </c>
      <c r="B20" s="1355"/>
      <c r="C20" s="1356"/>
      <c r="D20" s="1359"/>
      <c r="E20" s="1359"/>
      <c r="F20" s="1359"/>
      <c r="G20" s="1359"/>
      <c r="H20" s="1359"/>
      <c r="I20" s="1359"/>
      <c r="J20" s="1359"/>
      <c r="K20" s="1359"/>
      <c r="L20" s="1359"/>
      <c r="M20" s="125" t="s">
        <v>35</v>
      </c>
      <c r="N20" s="124"/>
      <c r="O20" s="124" t="s">
        <v>36</v>
      </c>
      <c r="P20" s="1356"/>
      <c r="Q20" s="1359"/>
      <c r="R20" s="1359"/>
      <c r="S20" s="1359"/>
      <c r="T20" s="1359"/>
      <c r="U20" s="1359"/>
      <c r="V20" s="1359"/>
      <c r="W20" s="1359"/>
      <c r="X20" s="1359"/>
      <c r="Y20" s="1359"/>
      <c r="Z20" s="1359"/>
      <c r="AA20" s="1359"/>
      <c r="AB20" s="1363"/>
      <c r="AC20" s="114"/>
      <c r="AD20" s="114"/>
      <c r="AE20" s="114"/>
    </row>
    <row r="21" spans="1:31" ht="24.75" customHeight="1">
      <c r="A21" s="123">
        <v>3</v>
      </c>
      <c r="B21" s="1355"/>
      <c r="C21" s="1356"/>
      <c r="D21" s="1359"/>
      <c r="E21" s="1359"/>
      <c r="F21" s="1359"/>
      <c r="G21" s="1359"/>
      <c r="H21" s="1359"/>
      <c r="I21" s="1359"/>
      <c r="J21" s="1359"/>
      <c r="K21" s="1359"/>
      <c r="L21" s="1359"/>
      <c r="M21" s="125" t="s">
        <v>35</v>
      </c>
      <c r="N21" s="124"/>
      <c r="O21" s="124" t="s">
        <v>36</v>
      </c>
      <c r="P21" s="1356"/>
      <c r="Q21" s="1359"/>
      <c r="R21" s="1359"/>
      <c r="S21" s="1359"/>
      <c r="T21" s="1359"/>
      <c r="U21" s="1359"/>
      <c r="V21" s="1359"/>
      <c r="W21" s="1359"/>
      <c r="X21" s="1359"/>
      <c r="Y21" s="1359"/>
      <c r="Z21" s="1359"/>
      <c r="AA21" s="1359"/>
      <c r="AB21" s="1363"/>
      <c r="AC21" s="114"/>
      <c r="AD21" s="114"/>
      <c r="AE21" s="114"/>
    </row>
    <row r="22" spans="1:31" ht="24.75" customHeight="1">
      <c r="A22" s="123">
        <v>4</v>
      </c>
      <c r="B22" s="1355"/>
      <c r="C22" s="1356"/>
      <c r="D22" s="1359"/>
      <c r="E22" s="1359"/>
      <c r="F22" s="1359"/>
      <c r="G22" s="1359"/>
      <c r="H22" s="1359"/>
      <c r="I22" s="1359"/>
      <c r="J22" s="1359"/>
      <c r="K22" s="1359"/>
      <c r="L22" s="1359"/>
      <c r="M22" s="125" t="s">
        <v>35</v>
      </c>
      <c r="N22" s="124"/>
      <c r="O22" s="124" t="s">
        <v>36</v>
      </c>
      <c r="P22" s="1356"/>
      <c r="Q22" s="1359"/>
      <c r="R22" s="1359"/>
      <c r="S22" s="1359"/>
      <c r="T22" s="1359"/>
      <c r="U22" s="1359"/>
      <c r="V22" s="1359"/>
      <c r="W22" s="1359"/>
      <c r="X22" s="1359"/>
      <c r="Y22" s="1359"/>
      <c r="Z22" s="1359"/>
      <c r="AA22" s="1359"/>
      <c r="AB22" s="1363"/>
      <c r="AC22" s="114"/>
      <c r="AD22" s="114"/>
      <c r="AE22" s="114"/>
    </row>
    <row r="23" spans="1:31" ht="24.75" customHeight="1">
      <c r="A23" s="123">
        <v>5</v>
      </c>
      <c r="B23" s="1355"/>
      <c r="C23" s="1356"/>
      <c r="D23" s="1359"/>
      <c r="E23" s="1359"/>
      <c r="F23" s="1359"/>
      <c r="G23" s="1359"/>
      <c r="H23" s="1359"/>
      <c r="I23" s="1359"/>
      <c r="J23" s="1359"/>
      <c r="K23" s="1359"/>
      <c r="L23" s="1359"/>
      <c r="M23" s="125" t="s">
        <v>35</v>
      </c>
      <c r="N23" s="124"/>
      <c r="O23" s="124" t="s">
        <v>36</v>
      </c>
      <c r="P23" s="1356"/>
      <c r="Q23" s="1359"/>
      <c r="R23" s="1359"/>
      <c r="S23" s="1359"/>
      <c r="T23" s="1359"/>
      <c r="U23" s="1359"/>
      <c r="V23" s="1359"/>
      <c r="W23" s="1359"/>
      <c r="X23" s="1359"/>
      <c r="Y23" s="1359"/>
      <c r="Z23" s="1359"/>
      <c r="AA23" s="1359"/>
      <c r="AB23" s="1363"/>
      <c r="AC23" s="114"/>
      <c r="AD23" s="114"/>
      <c r="AE23" s="114"/>
    </row>
    <row r="24" spans="1:31" ht="24.75" customHeight="1">
      <c r="A24" s="123">
        <v>6</v>
      </c>
      <c r="B24" s="1355"/>
      <c r="C24" s="1356"/>
      <c r="D24" s="1359"/>
      <c r="E24" s="1359"/>
      <c r="F24" s="1359"/>
      <c r="G24" s="1359"/>
      <c r="H24" s="1359"/>
      <c r="I24" s="1359"/>
      <c r="J24" s="1359"/>
      <c r="K24" s="1359"/>
      <c r="L24" s="1359"/>
      <c r="M24" s="125" t="s">
        <v>35</v>
      </c>
      <c r="N24" s="124"/>
      <c r="O24" s="124" t="s">
        <v>36</v>
      </c>
      <c r="P24" s="1356"/>
      <c r="Q24" s="1359"/>
      <c r="R24" s="1359"/>
      <c r="S24" s="1359"/>
      <c r="T24" s="1359"/>
      <c r="U24" s="1359"/>
      <c r="V24" s="1359"/>
      <c r="W24" s="1359"/>
      <c r="X24" s="1359"/>
      <c r="Y24" s="1359"/>
      <c r="Z24" s="1359"/>
      <c r="AA24" s="1359"/>
      <c r="AB24" s="1363"/>
      <c r="AC24" s="114"/>
      <c r="AD24" s="114"/>
      <c r="AE24" s="114"/>
    </row>
    <row r="25" spans="1:31" ht="24.75" customHeight="1">
      <c r="A25" s="123">
        <v>7</v>
      </c>
      <c r="B25" s="1355"/>
      <c r="C25" s="1356"/>
      <c r="D25" s="1359"/>
      <c r="E25" s="1359"/>
      <c r="F25" s="1359"/>
      <c r="G25" s="1359"/>
      <c r="H25" s="1359"/>
      <c r="I25" s="1359"/>
      <c r="J25" s="1359"/>
      <c r="K25" s="1359"/>
      <c r="L25" s="1359"/>
      <c r="M25" s="125" t="s">
        <v>35</v>
      </c>
      <c r="N25" s="124"/>
      <c r="O25" s="124" t="s">
        <v>36</v>
      </c>
      <c r="P25" s="1356"/>
      <c r="Q25" s="1359"/>
      <c r="R25" s="1359"/>
      <c r="S25" s="1359"/>
      <c r="T25" s="1359"/>
      <c r="U25" s="1359"/>
      <c r="V25" s="1359"/>
      <c r="W25" s="1359"/>
      <c r="X25" s="1359"/>
      <c r="Y25" s="1359"/>
      <c r="Z25" s="1359"/>
      <c r="AA25" s="1359"/>
      <c r="AB25" s="1363"/>
      <c r="AC25" s="114"/>
      <c r="AD25" s="114"/>
      <c r="AE25" s="114"/>
    </row>
    <row r="26" spans="1:31" ht="24.75" customHeight="1">
      <c r="A26" s="123">
        <v>8</v>
      </c>
      <c r="B26" s="1355"/>
      <c r="C26" s="1356"/>
      <c r="D26" s="1359"/>
      <c r="E26" s="1359"/>
      <c r="F26" s="1359"/>
      <c r="G26" s="1359"/>
      <c r="H26" s="1359"/>
      <c r="I26" s="1359"/>
      <c r="J26" s="1359"/>
      <c r="K26" s="1359"/>
      <c r="L26" s="1359"/>
      <c r="M26" s="125" t="s">
        <v>35</v>
      </c>
      <c r="N26" s="124"/>
      <c r="O26" s="124" t="s">
        <v>36</v>
      </c>
      <c r="P26" s="1356"/>
      <c r="Q26" s="1359"/>
      <c r="R26" s="1359"/>
      <c r="S26" s="1359"/>
      <c r="T26" s="1359"/>
      <c r="U26" s="1359"/>
      <c r="V26" s="1359"/>
      <c r="W26" s="1359"/>
      <c r="X26" s="1359"/>
      <c r="Y26" s="1359"/>
      <c r="Z26" s="1359"/>
      <c r="AA26" s="1359"/>
      <c r="AB26" s="1363"/>
      <c r="AC26" s="114"/>
      <c r="AD26" s="114"/>
      <c r="AE26" s="114"/>
    </row>
    <row r="27" spans="1:31" ht="4.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row>
    <row r="28" spans="1:31" ht="24.75" customHeight="1">
      <c r="A28" s="1368" t="s">
        <v>37</v>
      </c>
      <c r="B28" s="1368"/>
      <c r="C28" s="1368"/>
      <c r="D28" s="114"/>
      <c r="E28" s="114"/>
      <c r="F28" s="1377" t="s">
        <v>38</v>
      </c>
      <c r="G28" s="1377"/>
      <c r="H28" s="1377"/>
      <c r="I28" s="1377"/>
      <c r="J28" s="1377"/>
      <c r="K28" s="1377"/>
      <c r="L28" s="1377"/>
      <c r="M28" s="1377"/>
      <c r="N28" s="1377"/>
      <c r="O28" s="1377"/>
      <c r="P28" s="1377"/>
      <c r="Q28" s="1377"/>
      <c r="R28" s="1377"/>
      <c r="S28" s="1377"/>
      <c r="T28" s="1377"/>
      <c r="U28" s="1377"/>
      <c r="V28" s="1377"/>
      <c r="W28" s="1377"/>
      <c r="X28" s="1377"/>
      <c r="Y28" s="1377"/>
      <c r="Z28" s="1377"/>
      <c r="AA28" s="1377"/>
      <c r="AB28" s="1377"/>
      <c r="AC28" s="114"/>
      <c r="AD28" s="114"/>
      <c r="AE28" s="114"/>
    </row>
    <row r="29" spans="1:31" ht="24.75" customHeight="1">
      <c r="A29" s="1361" t="s">
        <v>32</v>
      </c>
      <c r="B29" s="1362"/>
      <c r="C29" s="1362"/>
      <c r="D29" s="1354" t="s">
        <v>33</v>
      </c>
      <c r="E29" s="1354"/>
      <c r="F29" s="1354"/>
      <c r="G29" s="1354" t="s">
        <v>557</v>
      </c>
      <c r="H29" s="1354"/>
      <c r="I29" s="1354" t="s">
        <v>558</v>
      </c>
      <c r="J29" s="1354"/>
      <c r="K29" s="1354"/>
      <c r="L29" s="1354"/>
      <c r="M29" s="1366" t="s">
        <v>559</v>
      </c>
      <c r="N29" s="1365"/>
      <c r="O29" s="1364" t="s">
        <v>39</v>
      </c>
      <c r="P29" s="1364"/>
      <c r="Q29" s="1364"/>
      <c r="R29" s="1364"/>
      <c r="S29" s="1364"/>
      <c r="T29" s="1364"/>
      <c r="U29" s="1364"/>
      <c r="V29" s="1364"/>
      <c r="W29" s="1364"/>
      <c r="X29" s="1364"/>
      <c r="Y29" s="1364"/>
      <c r="Z29" s="1364"/>
      <c r="AA29" s="1364"/>
      <c r="AB29" s="1364"/>
      <c r="AC29" s="114"/>
      <c r="AD29" s="114"/>
      <c r="AE29" s="114"/>
    </row>
    <row r="30" spans="1:31" ht="24.75" customHeight="1">
      <c r="A30" s="123">
        <v>1</v>
      </c>
      <c r="B30" s="1355"/>
      <c r="C30" s="1356"/>
      <c r="D30" s="1359"/>
      <c r="E30" s="1359"/>
      <c r="F30" s="1359"/>
      <c r="G30" s="1359"/>
      <c r="H30" s="1359"/>
      <c r="I30" s="1359"/>
      <c r="J30" s="1359"/>
      <c r="K30" s="1359"/>
      <c r="L30" s="1359"/>
      <c r="M30" s="1363"/>
      <c r="N30" s="1355"/>
      <c r="O30" s="1355"/>
      <c r="P30" s="1355"/>
      <c r="Q30" s="1355"/>
      <c r="R30" s="1355"/>
      <c r="S30" s="1355"/>
      <c r="T30" s="1355"/>
      <c r="U30" s="1355"/>
      <c r="V30" s="1355"/>
      <c r="W30" s="1355"/>
      <c r="X30" s="1355"/>
      <c r="Y30" s="1355"/>
      <c r="Z30" s="1355"/>
      <c r="AA30" s="1355"/>
      <c r="AB30" s="1355"/>
      <c r="AC30" s="114"/>
      <c r="AD30" s="114"/>
      <c r="AE30" s="114"/>
    </row>
    <row r="31" spans="1:31" ht="24.75" customHeight="1">
      <c r="A31" s="123">
        <v>2</v>
      </c>
      <c r="B31" s="1355"/>
      <c r="C31" s="1356"/>
      <c r="D31" s="1359"/>
      <c r="E31" s="1359"/>
      <c r="F31" s="1359"/>
      <c r="G31" s="1359"/>
      <c r="H31" s="1359"/>
      <c r="I31" s="1359"/>
      <c r="J31" s="1359"/>
      <c r="K31" s="1359"/>
      <c r="L31" s="1359"/>
      <c r="M31" s="1363"/>
      <c r="N31" s="1355"/>
      <c r="O31" s="1355"/>
      <c r="P31" s="1355"/>
      <c r="Q31" s="1355"/>
      <c r="R31" s="1355"/>
      <c r="S31" s="1355"/>
      <c r="T31" s="1355"/>
      <c r="U31" s="1355"/>
      <c r="V31" s="1355"/>
      <c r="W31" s="1355"/>
      <c r="X31" s="1355"/>
      <c r="Y31" s="1355"/>
      <c r="Z31" s="1355"/>
      <c r="AA31" s="1355"/>
      <c r="AB31" s="1355"/>
      <c r="AC31" s="114"/>
      <c r="AD31" s="114"/>
      <c r="AE31" s="114"/>
    </row>
    <row r="32" spans="1:31" ht="24.75" customHeight="1">
      <c r="A32" s="123">
        <v>3</v>
      </c>
      <c r="B32" s="1355"/>
      <c r="C32" s="1356"/>
      <c r="D32" s="1359"/>
      <c r="E32" s="1359"/>
      <c r="F32" s="1359"/>
      <c r="G32" s="1359"/>
      <c r="H32" s="1359"/>
      <c r="I32" s="1359"/>
      <c r="J32" s="1359"/>
      <c r="K32" s="1359"/>
      <c r="L32" s="1359"/>
      <c r="M32" s="1363"/>
      <c r="N32" s="1355"/>
      <c r="O32" s="1355"/>
      <c r="P32" s="1355"/>
      <c r="Q32" s="1355"/>
      <c r="R32" s="1355"/>
      <c r="S32" s="1355"/>
      <c r="T32" s="1355"/>
      <c r="U32" s="1355"/>
      <c r="V32" s="1355"/>
      <c r="W32" s="1355"/>
      <c r="X32" s="1355"/>
      <c r="Y32" s="1355"/>
      <c r="Z32" s="1355"/>
      <c r="AA32" s="1355"/>
      <c r="AB32" s="1355"/>
      <c r="AC32" s="114"/>
      <c r="AD32" s="114"/>
      <c r="AE32" s="114"/>
    </row>
    <row r="33" spans="1:31" ht="4.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row>
    <row r="34" spans="1:31" ht="24.75" customHeight="1">
      <c r="A34" s="114" t="s">
        <v>40</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row>
    <row r="35" spans="1:31" ht="24.75" customHeight="1">
      <c r="A35" s="1365"/>
      <c r="B35" s="1365"/>
      <c r="C35" s="1365"/>
      <c r="D35" s="1365"/>
      <c r="E35" s="1365"/>
      <c r="F35" s="1365"/>
      <c r="G35" s="1365"/>
      <c r="H35" s="1365"/>
      <c r="I35" s="1365"/>
      <c r="J35" s="1365"/>
      <c r="K35" s="1365"/>
      <c r="L35" s="1365"/>
      <c r="M35" s="1365"/>
      <c r="N35" s="1365"/>
      <c r="O35" s="1365"/>
      <c r="P35" s="1365"/>
      <c r="Q35" s="1365"/>
      <c r="R35" s="1365"/>
      <c r="S35" s="1365"/>
      <c r="T35" s="1365"/>
      <c r="U35" s="1365"/>
      <c r="V35" s="1365"/>
      <c r="W35" s="1365"/>
      <c r="X35" s="1365"/>
      <c r="Y35" s="1365"/>
      <c r="Z35" s="1365"/>
      <c r="AA35" s="1365"/>
      <c r="AB35" s="1365"/>
      <c r="AC35" s="114"/>
      <c r="AD35" s="114"/>
      <c r="AE35" s="114"/>
    </row>
    <row r="36" spans="1:31" ht="24.75" customHeight="1">
      <c r="A36" s="1365"/>
      <c r="B36" s="1365"/>
      <c r="C36" s="1365"/>
      <c r="D36" s="1365"/>
      <c r="E36" s="1365"/>
      <c r="F36" s="1365"/>
      <c r="G36" s="1365"/>
      <c r="H36" s="1365"/>
      <c r="I36" s="1365"/>
      <c r="J36" s="1365"/>
      <c r="K36" s="1365"/>
      <c r="L36" s="1365"/>
      <c r="M36" s="1365"/>
      <c r="N36" s="1365"/>
      <c r="O36" s="1365"/>
      <c r="P36" s="1365"/>
      <c r="Q36" s="1365"/>
      <c r="R36" s="1365"/>
      <c r="S36" s="1365"/>
      <c r="T36" s="1365"/>
      <c r="U36" s="1365"/>
      <c r="V36" s="1365"/>
      <c r="W36" s="1365"/>
      <c r="X36" s="1365"/>
      <c r="Y36" s="1365"/>
      <c r="Z36" s="1365"/>
      <c r="AA36" s="1365"/>
      <c r="AB36" s="1365"/>
      <c r="AC36" s="114"/>
      <c r="AD36" s="114"/>
      <c r="AE36" s="114"/>
    </row>
    <row r="37" spans="1:31" ht="24.75" customHeight="1">
      <c r="A37" s="1365"/>
      <c r="B37" s="1365"/>
      <c r="C37" s="1365"/>
      <c r="D37" s="1365"/>
      <c r="E37" s="1365"/>
      <c r="F37" s="1365"/>
      <c r="G37" s="1365"/>
      <c r="H37" s="1365"/>
      <c r="I37" s="1365"/>
      <c r="J37" s="1365"/>
      <c r="K37" s="1365"/>
      <c r="L37" s="1365"/>
      <c r="M37" s="1365"/>
      <c r="N37" s="1365"/>
      <c r="O37" s="1365"/>
      <c r="P37" s="1365"/>
      <c r="Q37" s="1365"/>
      <c r="R37" s="1365"/>
      <c r="S37" s="1365"/>
      <c r="T37" s="1365"/>
      <c r="U37" s="1365"/>
      <c r="V37" s="1365"/>
      <c r="W37" s="1365"/>
      <c r="X37" s="1365"/>
      <c r="Y37" s="1365"/>
      <c r="Z37" s="1365"/>
      <c r="AA37" s="1365"/>
      <c r="AB37" s="1365"/>
      <c r="AC37" s="114"/>
      <c r="AD37" s="114"/>
      <c r="AE37" s="114"/>
    </row>
    <row r="38" spans="1:31" ht="4.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row>
    <row r="39" s="115" customFormat="1" ht="24.75" customHeight="1">
      <c r="A39" s="115" t="s">
        <v>41</v>
      </c>
    </row>
    <row r="40" spans="3:12" s="115" customFormat="1" ht="24.75" customHeight="1">
      <c r="C40" s="1352"/>
      <c r="D40" s="1352"/>
      <c r="E40" s="1352"/>
      <c r="F40" s="115" t="s">
        <v>20</v>
      </c>
      <c r="G40" s="1352"/>
      <c r="H40" s="1352"/>
      <c r="I40" s="115" t="s">
        <v>42</v>
      </c>
      <c r="J40" s="1352"/>
      <c r="K40" s="1352"/>
      <c r="L40" s="115" t="s">
        <v>22</v>
      </c>
    </row>
    <row r="41" spans="14:28" s="115" customFormat="1" ht="24.75" customHeight="1">
      <c r="N41" s="1358" t="s">
        <v>43</v>
      </c>
      <c r="O41" s="1358"/>
      <c r="P41" s="1358"/>
      <c r="Q41" s="1352"/>
      <c r="R41" s="1352"/>
      <c r="S41" s="1352"/>
      <c r="T41" s="1352"/>
      <c r="U41" s="1352"/>
      <c r="V41" s="1352"/>
      <c r="W41" s="1352"/>
      <c r="X41" s="1352"/>
      <c r="Y41" s="1352"/>
      <c r="Z41" s="1352"/>
      <c r="AA41" s="1352"/>
      <c r="AB41" s="1352"/>
    </row>
    <row r="42" spans="17:28" s="115" customFormat="1" ht="24.75" customHeight="1">
      <c r="Q42" s="1352"/>
      <c r="R42" s="1352"/>
      <c r="S42" s="1352"/>
      <c r="T42" s="1352"/>
      <c r="U42" s="1352"/>
      <c r="V42" s="1352"/>
      <c r="W42" s="1352"/>
      <c r="X42" s="1352"/>
      <c r="Y42" s="1352"/>
      <c r="Z42" s="1352"/>
      <c r="AA42" s="1352"/>
      <c r="AB42" s="1352"/>
    </row>
    <row r="43" spans="14:28" s="115" customFormat="1" ht="24.75" customHeight="1">
      <c r="N43" s="1358" t="s">
        <v>44</v>
      </c>
      <c r="O43" s="1358"/>
      <c r="P43" s="1358"/>
      <c r="Q43" s="1352"/>
      <c r="R43" s="1352"/>
      <c r="S43" s="1352"/>
      <c r="T43" s="1352"/>
      <c r="U43" s="1352"/>
      <c r="V43" s="1352"/>
      <c r="W43" s="1352"/>
      <c r="X43" s="1352"/>
      <c r="Y43" s="1352"/>
      <c r="Z43" s="1352"/>
      <c r="AA43" s="1352"/>
      <c r="AB43" s="1352"/>
    </row>
    <row r="44" spans="1:31" ht="24.75" customHeight="1">
      <c r="A44" s="485" t="s">
        <v>985</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row>
    <row r="45" spans="1:31" ht="1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row>
    <row r="46" spans="1:31" ht="1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row>
    <row r="47" spans="1:31" ht="1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row>
    <row r="48" spans="1:31" ht="1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row>
    <row r="49" spans="1:31" ht="1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row>
    <row r="50" spans="1:31" ht="1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row>
    <row r="51" spans="1:31" ht="1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row>
    <row r="52" spans="1:31" ht="1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row>
    <row r="53" spans="1:31" ht="1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row>
    <row r="54" spans="1:31" ht="1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row>
    <row r="55" spans="1:31" ht="1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row>
    <row r="56" spans="1:31" ht="1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row>
    <row r="57" spans="1:31" ht="1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row>
    <row r="58" spans="1:31" ht="1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row>
    <row r="59" spans="1:31" ht="1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row>
    <row r="60" spans="1:31" ht="1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row>
    <row r="61" spans="1:31" ht="1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row>
    <row r="62" spans="1:31" ht="1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row>
    <row r="63" spans="1:31" ht="1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row>
    <row r="64" spans="1:31" ht="1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row>
    <row r="65" spans="1:31" ht="1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row>
    <row r="66" spans="1:31" ht="1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row>
    <row r="67" spans="1:31" ht="1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row>
    <row r="68" spans="1:31" ht="1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row>
    <row r="69" spans="1:31" ht="1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row>
    <row r="70" spans="1:31" ht="1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row>
    <row r="71" spans="1:31" ht="1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row>
    <row r="72" spans="1:31" ht="1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row>
    <row r="73" spans="1:31" ht="1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row>
    <row r="74" spans="1:31" ht="1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row>
    <row r="75" spans="1:31" ht="13.5">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row>
    <row r="76" spans="1:31" ht="13.5">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row>
    <row r="77" spans="1:31" ht="10.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row>
    <row r="78" spans="1:31" ht="13.5">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row>
    <row r="79" spans="1:31" ht="13.5">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row>
    <row r="80" spans="1:31" ht="13.5">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row>
    <row r="81" spans="1:31" ht="13.5">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row>
    <row r="82" spans="1:31" ht="13.5">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row>
    <row r="83" spans="1:31" ht="13.5">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row>
    <row r="84" spans="1:31" ht="13.5">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row>
    <row r="85" spans="1:31" ht="13.5">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row>
    <row r="86" spans="1:31" ht="13.5">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row>
    <row r="87" spans="1:31" ht="13.5">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row>
    <row r="88" spans="1:31" ht="13.5">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row>
    <row r="89" spans="1:31" ht="13.5">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row>
    <row r="90" spans="1:31" ht="13.5">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row>
    <row r="91" spans="1:31" ht="13.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row>
    <row r="92" spans="1:31" ht="13.5">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row>
    <row r="93" spans="1:31" ht="13.5">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row>
    <row r="94" spans="1:31" ht="13.5">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row>
    <row r="95" spans="1:31" ht="13.5">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row>
    <row r="96" spans="1:31" ht="13.5">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row>
    <row r="97" spans="1:31" ht="13.5">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row>
    <row r="98" spans="1:31" ht="13.5">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row>
    <row r="99" spans="1:31" ht="13.5">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row>
    <row r="100" spans="1:31" ht="13.5">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row>
    <row r="101" spans="1:31" ht="13.5">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row>
    <row r="102" spans="1:31" ht="13.5">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row>
    <row r="103" spans="1:31" ht="13.5">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row>
    <row r="104" spans="1:31" ht="13.5">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row>
    <row r="105" spans="1:31" ht="13.5">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row>
    <row r="106" spans="1:31" ht="13.5">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row>
    <row r="107" spans="1:31" ht="13.5">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row>
    <row r="108" spans="1:31" ht="13.5">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row>
    <row r="109" spans="1:31" ht="13.5">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row>
    <row r="110" spans="1:31" ht="13.5">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row>
    <row r="111" spans="1:31" ht="13.5">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row>
    <row r="112" spans="1:31" ht="13.5">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row>
    <row r="113" spans="1:31" ht="13.5">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row>
    <row r="114" spans="1:31" ht="13.5">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row>
    <row r="115" spans="1:31" ht="13.5">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row>
    <row r="116" spans="1:31" ht="13.5">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row>
    <row r="117" spans="1:31" ht="13.5">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row>
    <row r="118" spans="1:31" ht="13.5">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row>
    <row r="119" spans="1:31" ht="13.5">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row>
    <row r="120" spans="1:31" ht="13.5">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row>
    <row r="121" spans="1:31" ht="13.5">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row>
    <row r="122" spans="1:31" ht="13.5">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row>
    <row r="123" spans="1:31" ht="13.5">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row>
    <row r="124" spans="1:31" ht="13.5">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row>
    <row r="125" spans="1:31" ht="13.5">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row>
    <row r="126" spans="1:31" ht="13.5">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row>
    <row r="127" spans="1:31" ht="13.5">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row>
    <row r="128" spans="1:31" ht="13.5">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row>
    <row r="129" spans="1:31" ht="13.5">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row>
    <row r="130" spans="1:31" ht="13.5">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row>
    <row r="131" spans="1:31" ht="13.5">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row>
    <row r="132" spans="1:31" ht="13.5">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row>
    <row r="133" spans="1:31" ht="13.5">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row>
    <row r="134" spans="1:31" ht="13.5">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row>
    <row r="135" spans="1:31" ht="13.5">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row>
    <row r="136" spans="1:31" ht="13.5">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row>
    <row r="137" spans="1:31" ht="13.5">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row>
    <row r="138" spans="1:31" ht="13.5">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row>
    <row r="139" spans="1:31" ht="13.5">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row>
    <row r="140" spans="1:31" ht="13.5">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row>
    <row r="141" spans="1:31" ht="13.5">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row>
    <row r="142" spans="1:31" ht="13.5">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row>
    <row r="143" spans="1:31" ht="13.5">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row>
    <row r="144" spans="1:31" ht="13.5">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row>
    <row r="145" spans="1:31" ht="13.5">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row>
    <row r="146" spans="1:31" ht="13.5">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row>
    <row r="147" spans="1:31" ht="13.5">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row>
    <row r="148" spans="1:31" ht="13.5">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row>
    <row r="149" spans="1:31" ht="13.5">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row>
    <row r="150" spans="1:31" ht="13.5">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row>
    <row r="151" spans="1:31" ht="13.5">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row>
    <row r="152" spans="1:31" ht="13.5">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row>
    <row r="153" spans="1:31" ht="13.5">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row>
    <row r="154" spans="1:31" ht="13.5">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row>
    <row r="155" spans="1:31" ht="13.5">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row>
    <row r="156" spans="1:31" ht="13.5">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row>
    <row r="157" spans="1:31" ht="13.5">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row>
    <row r="158" spans="1:31" ht="13.5">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row>
    <row r="159" spans="1:31" ht="13.5">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row>
    <row r="160" spans="1:31" ht="13.5">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row>
    <row r="161" spans="1:31" ht="13.5">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row>
    <row r="162" spans="1:31" ht="13.5">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row>
    <row r="163" spans="1:31" ht="13.5">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row>
    <row r="164" spans="1:31" ht="13.5">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row>
    <row r="165" spans="1:31" ht="13.5">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row>
    <row r="166" spans="1:31" ht="13.5">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row>
    <row r="167" spans="1:31" ht="13.5">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row>
    <row r="168" spans="1:31" ht="13.5">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row>
    <row r="169" spans="1:31" ht="13.5">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row>
    <row r="170" spans="1:31" ht="13.5">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row>
    <row r="171" spans="1:31" ht="13.5">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row>
    <row r="172" spans="1:31" ht="13.5">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row>
    <row r="173" spans="1:31" ht="13.5">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row>
    <row r="174" spans="1:31" ht="13.5">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row>
    <row r="175" spans="1:31" ht="13.5">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row>
    <row r="176" spans="1:31" ht="13.5">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row>
    <row r="177" spans="1:31" ht="13.5">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row>
    <row r="178" spans="1:31" ht="13.5">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row>
    <row r="179" spans="1:31" ht="13.5">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row>
    <row r="180" spans="1:31" ht="13.5">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row>
    <row r="181" spans="1:31" ht="13.5">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row>
    <row r="182" spans="1:31" ht="13.5">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row>
    <row r="183" spans="1:31" ht="13.5">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row>
    <row r="184" spans="1:31" ht="13.5">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row>
    <row r="185" spans="1:31" ht="13.5">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row>
    <row r="186" spans="1:31" ht="13.5">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row>
    <row r="187" spans="1:31" ht="13.5">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row>
    <row r="188" spans="1:31" ht="13.5">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row>
    <row r="189" spans="1:31" ht="13.5">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row>
    <row r="190" spans="1:31" ht="13.5">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row>
    <row r="191" spans="1:31" ht="13.5">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row>
    <row r="192" spans="1:31" ht="13.5">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row>
  </sheetData>
  <sheetProtection/>
  <mergeCells count="130">
    <mergeCell ref="J11:K11"/>
    <mergeCell ref="L11:N11"/>
    <mergeCell ref="O10:Q10"/>
    <mergeCell ref="D9:AB9"/>
    <mergeCell ref="J10:K10"/>
    <mergeCell ref="L10:N10"/>
    <mergeCell ref="R10:W10"/>
    <mergeCell ref="X10:Y10"/>
    <mergeCell ref="D10:I10"/>
    <mergeCell ref="I26:L26"/>
    <mergeCell ref="Z7:AB7"/>
    <mergeCell ref="X7:Y7"/>
    <mergeCell ref="T8:W8"/>
    <mergeCell ref="Z10:AB10"/>
    <mergeCell ref="A2:AB2"/>
    <mergeCell ref="O11:Q11"/>
    <mergeCell ref="R11:W11"/>
    <mergeCell ref="X11:Y11"/>
    <mergeCell ref="Z11:AB11"/>
    <mergeCell ref="P26:AB26"/>
    <mergeCell ref="K8:L8"/>
    <mergeCell ref="N8:O8"/>
    <mergeCell ref="Q8:R8"/>
    <mergeCell ref="M30:AB30"/>
    <mergeCell ref="D29:F29"/>
    <mergeCell ref="G29:H29"/>
    <mergeCell ref="M29:N29"/>
    <mergeCell ref="O29:AB29"/>
    <mergeCell ref="F28:AB28"/>
    <mergeCell ref="B26:C26"/>
    <mergeCell ref="M31:AB31"/>
    <mergeCell ref="M32:AB32"/>
    <mergeCell ref="I30:L30"/>
    <mergeCell ref="I31:L31"/>
    <mergeCell ref="D4:AB4"/>
    <mergeCell ref="D5:I5"/>
    <mergeCell ref="L5:M5"/>
    <mergeCell ref="N5:S5"/>
    <mergeCell ref="J7:L7"/>
    <mergeCell ref="B31:C31"/>
    <mergeCell ref="D31:F31"/>
    <mergeCell ref="G31:H31"/>
    <mergeCell ref="G26:H26"/>
    <mergeCell ref="B30:C30"/>
    <mergeCell ref="D30:F30"/>
    <mergeCell ref="G30:H30"/>
    <mergeCell ref="D26:F26"/>
    <mergeCell ref="A28:C28"/>
    <mergeCell ref="A29:C29"/>
    <mergeCell ref="P21:AB21"/>
    <mergeCell ref="I20:L20"/>
    <mergeCell ref="I21:L21"/>
    <mergeCell ref="P20:AB20"/>
    <mergeCell ref="I23:L23"/>
    <mergeCell ref="I22:L22"/>
    <mergeCell ref="D8:F8"/>
    <mergeCell ref="T7:V7"/>
    <mergeCell ref="G24:H24"/>
    <mergeCell ref="P24:AB24"/>
    <mergeCell ref="D25:F25"/>
    <mergeCell ref="G25:H25"/>
    <mergeCell ref="P25:AB25"/>
    <mergeCell ref="I24:L24"/>
    <mergeCell ref="I25:L25"/>
    <mergeCell ref="G21:H21"/>
    <mergeCell ref="A5:C5"/>
    <mergeCell ref="A6:C6"/>
    <mergeCell ref="A7:C7"/>
    <mergeCell ref="M7:O7"/>
    <mergeCell ref="Q7:S7"/>
    <mergeCell ref="D7:E7"/>
    <mergeCell ref="A35:AB35"/>
    <mergeCell ref="I32:L32"/>
    <mergeCell ref="B32:C32"/>
    <mergeCell ref="AK5:AL5"/>
    <mergeCell ref="AG5:AJ5"/>
    <mergeCell ref="A17:C17"/>
    <mergeCell ref="A14:AB14"/>
    <mergeCell ref="A15:AB15"/>
    <mergeCell ref="A8:C8"/>
    <mergeCell ref="H8:I8"/>
    <mergeCell ref="Q43:AB43"/>
    <mergeCell ref="G18:H18"/>
    <mergeCell ref="I18:L18"/>
    <mergeCell ref="M18:N18"/>
    <mergeCell ref="A36:AB36"/>
    <mergeCell ref="D22:F22"/>
    <mergeCell ref="G22:H22"/>
    <mergeCell ref="P22:AB22"/>
    <mergeCell ref="D23:F23"/>
    <mergeCell ref="N43:P43"/>
    <mergeCell ref="G40:H40"/>
    <mergeCell ref="J40:K40"/>
    <mergeCell ref="N41:P41"/>
    <mergeCell ref="P19:AB19"/>
    <mergeCell ref="O18:AB18"/>
    <mergeCell ref="I19:L19"/>
    <mergeCell ref="G19:H19"/>
    <mergeCell ref="G23:H23"/>
    <mergeCell ref="P23:AB23"/>
    <mergeCell ref="A37:AB37"/>
    <mergeCell ref="D32:F32"/>
    <mergeCell ref="G32:H32"/>
    <mergeCell ref="A4:C4"/>
    <mergeCell ref="D20:F20"/>
    <mergeCell ref="G20:H20"/>
    <mergeCell ref="D19:F19"/>
    <mergeCell ref="A18:C18"/>
    <mergeCell ref="D24:F24"/>
    <mergeCell ref="A9:C9"/>
    <mergeCell ref="A10:C10"/>
    <mergeCell ref="B24:C24"/>
    <mergeCell ref="B25:C25"/>
    <mergeCell ref="D18:F18"/>
    <mergeCell ref="B22:C22"/>
    <mergeCell ref="B23:C23"/>
    <mergeCell ref="A11:C11"/>
    <mergeCell ref="B19:C19"/>
    <mergeCell ref="D21:F21"/>
    <mergeCell ref="D11:I11"/>
    <mergeCell ref="A1:G1"/>
    <mergeCell ref="C40:E40"/>
    <mergeCell ref="Q41:AB41"/>
    <mergeCell ref="Q42:AB42"/>
    <mergeCell ref="G7:H7"/>
    <mergeCell ref="I29:L29"/>
    <mergeCell ref="B20:C20"/>
    <mergeCell ref="B21:C21"/>
    <mergeCell ref="E6:N6"/>
    <mergeCell ref="S6:AB6"/>
  </mergeCells>
  <hyperlinks>
    <hyperlink ref="A1" location="目次!A1" display="トップページへ戻る"/>
    <hyperlink ref="A1:G1" location="トップページ!A26" display="トップページへ戻る"/>
  </hyperlinks>
  <printOptions horizontalCentered="1" verticalCentered="1"/>
  <pageMargins left="0.6299212598425197" right="0.6299212598425197" top="0.6299212598425197" bottom="0.6299212598425197" header="0.4330708661417323" footer="0.4330708661417323"/>
  <pageSetup fitToHeight="1" fitToWidth="1" orientation="portrait" paperSize="9" scale="86"/>
  <headerFooter alignWithMargins="0">
    <oddHeader>&amp;L&amp;"HGｺﾞｼｯｸM,ﾒﾃﾞｨｳﾑ"（様式　８）&amp;R&amp;"HGｺﾞｼｯｸM,ﾒﾃﾞｨｳﾑ"【&amp;A】</oddHeader>
  </headerFooter>
</worksheet>
</file>

<file path=xl/worksheets/sheet11.xml><?xml version="1.0" encoding="utf-8"?>
<worksheet xmlns="http://schemas.openxmlformats.org/spreadsheetml/2006/main" xmlns:r="http://schemas.openxmlformats.org/officeDocument/2006/relationships">
  <sheetPr codeName="Sheet5">
    <tabColor indexed="21"/>
    <pageSetUpPr fitToPage="1"/>
  </sheetPr>
  <dimension ref="B1:AN189"/>
  <sheetViews>
    <sheetView showGridLines="0" showRowColHeaders="0" zoomScale="98" zoomScaleNormal="98" zoomScalePageLayoutView="0" workbookViewId="0" topLeftCell="A1">
      <selection activeCell="B42" sqref="B42"/>
    </sheetView>
  </sheetViews>
  <sheetFormatPr defaultColWidth="13.00390625" defaultRowHeight="13.5"/>
  <cols>
    <col min="1" max="1" width="5.625" style="114" customWidth="1"/>
    <col min="2" max="32" width="3.625" style="113" customWidth="1"/>
    <col min="33" max="16384" width="13.00390625" style="114" customWidth="1"/>
  </cols>
  <sheetData>
    <row r="1" spans="2:32" ht="49.5" customHeight="1">
      <c r="B1" s="1351" t="s">
        <v>119</v>
      </c>
      <c r="C1" s="1351"/>
      <c r="D1" s="1351"/>
      <c r="E1" s="1351"/>
      <c r="F1" s="1351"/>
      <c r="G1" s="1351"/>
      <c r="H1" s="1351"/>
      <c r="I1" s="112"/>
      <c r="J1" s="112"/>
      <c r="K1" s="112"/>
      <c r="L1" s="112"/>
      <c r="M1" s="112"/>
      <c r="N1" s="112"/>
      <c r="O1" s="112"/>
      <c r="P1" s="112"/>
      <c r="R1" s="114"/>
      <c r="S1" s="114"/>
      <c r="T1" s="114"/>
      <c r="U1" s="114"/>
      <c r="V1" s="114"/>
      <c r="W1" s="114"/>
      <c r="X1" s="114"/>
      <c r="Y1" s="114"/>
      <c r="Z1" s="114"/>
      <c r="AA1" s="114"/>
      <c r="AB1" s="114"/>
      <c r="AC1" s="114"/>
      <c r="AD1" s="114"/>
      <c r="AE1" s="114"/>
      <c r="AF1" s="114"/>
    </row>
    <row r="2" spans="2:32" ht="30" customHeight="1">
      <c r="B2" s="1381" t="s">
        <v>46</v>
      </c>
      <c r="C2" s="1381"/>
      <c r="D2" s="1381"/>
      <c r="E2" s="1381"/>
      <c r="F2" s="1381"/>
      <c r="G2" s="1381"/>
      <c r="H2" s="1381"/>
      <c r="I2" s="1381"/>
      <c r="J2" s="1381"/>
      <c r="K2" s="1381"/>
      <c r="L2" s="1381"/>
      <c r="M2" s="1381"/>
      <c r="N2" s="1381"/>
      <c r="O2" s="1381"/>
      <c r="P2" s="1381"/>
      <c r="Q2" s="1381"/>
      <c r="R2" s="1381"/>
      <c r="S2" s="1381"/>
      <c r="T2" s="1381"/>
      <c r="U2" s="1381"/>
      <c r="V2" s="1381"/>
      <c r="W2" s="1381"/>
      <c r="X2" s="1381"/>
      <c r="Y2" s="1381"/>
      <c r="Z2" s="1381"/>
      <c r="AA2" s="1381"/>
      <c r="AB2" s="1381"/>
      <c r="AC2" s="1381"/>
      <c r="AD2" s="114"/>
      <c r="AE2" s="114"/>
      <c r="AF2" s="114"/>
    </row>
    <row r="3" spans="2:32" ht="4.5" customHeight="1">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row>
    <row r="4" spans="2:29" s="115" customFormat="1" ht="24.75" customHeight="1">
      <c r="B4" s="1358" t="s">
        <v>7</v>
      </c>
      <c r="C4" s="1358"/>
      <c r="D4" s="1358"/>
      <c r="E4" s="1388"/>
      <c r="F4" s="1388"/>
      <c r="G4" s="1388"/>
      <c r="H4" s="1388"/>
      <c r="I4" s="1388"/>
      <c r="J4" s="1388"/>
      <c r="K4" s="1388"/>
      <c r="L4" s="1388"/>
      <c r="M4" s="1388"/>
      <c r="N4" s="1388"/>
      <c r="O4" s="1388"/>
      <c r="P4" s="1388"/>
      <c r="Q4" s="1388"/>
      <c r="R4" s="1388"/>
      <c r="S4" s="1388"/>
      <c r="T4" s="1388"/>
      <c r="U4" s="1388"/>
      <c r="V4" s="1388"/>
      <c r="W4" s="1388"/>
      <c r="X4" s="1388"/>
      <c r="Y4" s="1388"/>
      <c r="Z4" s="1388"/>
      <c r="AA4" s="1388"/>
      <c r="AB4" s="1388"/>
      <c r="AC4" s="1388"/>
    </row>
    <row r="5" spans="2:40" s="115" customFormat="1" ht="24.75" customHeight="1">
      <c r="B5" s="1358" t="s">
        <v>8</v>
      </c>
      <c r="C5" s="1358"/>
      <c r="D5" s="1358"/>
      <c r="E5" s="1372"/>
      <c r="F5" s="1372"/>
      <c r="G5" s="1372"/>
      <c r="H5" s="1372"/>
      <c r="I5" s="1372"/>
      <c r="J5" s="1372"/>
      <c r="K5" s="116" t="s">
        <v>555</v>
      </c>
      <c r="M5" s="1373" t="s">
        <v>9</v>
      </c>
      <c r="N5" s="1373"/>
      <c r="O5" s="1389"/>
      <c r="P5" s="1389"/>
      <c r="Q5" s="1389"/>
      <c r="R5" s="1389"/>
      <c r="S5" s="1389"/>
      <c r="T5" s="1389"/>
      <c r="U5" s="116" t="s">
        <v>555</v>
      </c>
      <c r="AH5" s="1367"/>
      <c r="AI5" s="1367"/>
      <c r="AJ5" s="1367"/>
      <c r="AK5" s="1367"/>
      <c r="AL5" s="1367"/>
      <c r="AM5" s="1367"/>
      <c r="AN5" s="118"/>
    </row>
    <row r="6" spans="2:29" s="115" customFormat="1" ht="24.75" customHeight="1">
      <c r="B6" s="1358" t="s">
        <v>10</v>
      </c>
      <c r="C6" s="1358"/>
      <c r="D6" s="1358"/>
      <c r="E6" s="119" t="s">
        <v>47</v>
      </c>
      <c r="F6" s="1390"/>
      <c r="G6" s="1390"/>
      <c r="H6" s="1390"/>
      <c r="I6" s="1390"/>
      <c r="J6" s="1390"/>
      <c r="K6" s="1390"/>
      <c r="L6" s="1390"/>
      <c r="M6" s="1390"/>
      <c r="N6" s="1390"/>
      <c r="O6" s="1390"/>
      <c r="P6" s="117"/>
      <c r="Q6" s="12" t="s">
        <v>12</v>
      </c>
      <c r="R6" s="117"/>
      <c r="S6" s="119" t="s">
        <v>48</v>
      </c>
      <c r="T6" s="1390"/>
      <c r="U6" s="1390"/>
      <c r="V6" s="1390"/>
      <c r="W6" s="1390"/>
      <c r="X6" s="1390"/>
      <c r="Y6" s="1390"/>
      <c r="Z6" s="1390"/>
      <c r="AA6" s="1390"/>
      <c r="AB6" s="1390"/>
      <c r="AC6" s="1390"/>
    </row>
    <row r="7" spans="2:29" s="115" customFormat="1" ht="24.75" customHeight="1">
      <c r="B7" s="1358" t="s">
        <v>19</v>
      </c>
      <c r="C7" s="1358"/>
      <c r="D7" s="1358"/>
      <c r="E7" s="1370"/>
      <c r="F7" s="1370"/>
      <c r="G7" s="1370"/>
      <c r="H7" s="115" t="s">
        <v>20</v>
      </c>
      <c r="I7" s="1369"/>
      <c r="J7" s="1370"/>
      <c r="K7" s="115" t="s">
        <v>21</v>
      </c>
      <c r="L7" s="1369"/>
      <c r="M7" s="1369"/>
      <c r="N7" s="115" t="s">
        <v>22</v>
      </c>
      <c r="O7" s="9"/>
      <c r="P7" s="9"/>
      <c r="Q7" s="9"/>
      <c r="R7" s="9"/>
      <c r="S7" s="9"/>
      <c r="T7" s="9"/>
      <c r="U7" s="9"/>
      <c r="V7" s="9"/>
      <c r="W7" s="9"/>
      <c r="X7" s="9"/>
      <c r="Y7" s="9"/>
      <c r="Z7" s="9"/>
      <c r="AA7" s="9"/>
      <c r="AB7" s="9"/>
      <c r="AC7" s="9"/>
    </row>
    <row r="8" spans="2:29" s="115" customFormat="1" ht="24.75" customHeight="1">
      <c r="B8"/>
      <c r="C8"/>
      <c r="D8"/>
      <c r="E8"/>
      <c r="F8"/>
      <c r="G8"/>
      <c r="H8"/>
      <c r="I8"/>
      <c r="J8"/>
      <c r="K8"/>
      <c r="L8" s="411"/>
      <c r="M8"/>
      <c r="N8"/>
      <c r="O8"/>
      <c r="P8"/>
      <c r="Q8"/>
      <c r="R8"/>
      <c r="S8"/>
      <c r="T8"/>
      <c r="U8"/>
      <c r="V8"/>
      <c r="W8"/>
      <c r="X8"/>
      <c r="Y8"/>
      <c r="Z8"/>
      <c r="AA8"/>
      <c r="AB8"/>
      <c r="AC8"/>
    </row>
    <row r="9" spans="2:29" s="115" customFormat="1" ht="24.75" customHeight="1">
      <c r="B9" s="126" t="s">
        <v>49</v>
      </c>
      <c r="C9"/>
      <c r="D9"/>
      <c r="E9"/>
      <c r="F9"/>
      <c r="G9"/>
      <c r="H9"/>
      <c r="I9"/>
      <c r="J9"/>
      <c r="K9"/>
      <c r="L9"/>
      <c r="M9"/>
      <c r="N9"/>
      <c r="O9"/>
      <c r="P9"/>
      <c r="Q9"/>
      <c r="R9"/>
      <c r="S9"/>
      <c r="T9"/>
      <c r="U9"/>
      <c r="V9"/>
      <c r="W9"/>
      <c r="X9"/>
      <c r="Y9"/>
      <c r="Z9"/>
      <c r="AA9"/>
      <c r="AB9"/>
      <c r="AC9"/>
    </row>
    <row r="10" spans="2:29" ht="24.75" customHeight="1">
      <c r="B10" s="1386"/>
      <c r="C10" s="1386"/>
      <c r="D10" s="1386"/>
      <c r="E10" s="1386"/>
      <c r="F10" s="1386"/>
      <c r="G10" s="1386"/>
      <c r="H10" s="1386"/>
      <c r="I10" s="1386"/>
      <c r="J10" s="1386"/>
      <c r="K10" s="1386"/>
      <c r="L10" s="1386"/>
      <c r="M10" s="1386"/>
      <c r="N10" s="1386"/>
      <c r="O10" s="1386"/>
      <c r="P10" s="1386"/>
      <c r="Q10" s="1386"/>
      <c r="R10" s="1386"/>
      <c r="S10" s="1386"/>
      <c r="T10" s="1386"/>
      <c r="U10" s="1386"/>
      <c r="V10" s="1386"/>
      <c r="W10" s="1386"/>
      <c r="X10" s="1386"/>
      <c r="Y10" s="1386"/>
      <c r="Z10" s="1386"/>
      <c r="AA10" s="1386"/>
      <c r="AB10" s="1386"/>
      <c r="AC10" s="1386"/>
    </row>
    <row r="11" spans="2:29" ht="24.75" customHeight="1">
      <c r="B11" s="1387"/>
      <c r="C11" s="1387"/>
      <c r="D11" s="1387"/>
      <c r="E11" s="1387"/>
      <c r="F11" s="1387"/>
      <c r="G11" s="1387"/>
      <c r="H11" s="1387"/>
      <c r="I11" s="1387"/>
      <c r="J11" s="1387"/>
      <c r="K11" s="1387"/>
      <c r="L11" s="1387"/>
      <c r="M11" s="1387"/>
      <c r="N11" s="1387"/>
      <c r="O11" s="1387"/>
      <c r="P11" s="1387"/>
      <c r="Q11" s="1387"/>
      <c r="R11" s="1387"/>
      <c r="S11" s="1387"/>
      <c r="T11" s="1387"/>
      <c r="U11" s="1387"/>
      <c r="V11" s="1387"/>
      <c r="W11" s="1387"/>
      <c r="X11" s="1387"/>
      <c r="Y11" s="1387"/>
      <c r="Z11" s="1387"/>
      <c r="AA11" s="1387"/>
      <c r="AB11" s="1387"/>
      <c r="AC11" s="1387"/>
    </row>
    <row r="12" spans="2:29" ht="24.75" customHeight="1">
      <c r="B12" s="1387"/>
      <c r="C12" s="1387"/>
      <c r="D12" s="1387"/>
      <c r="E12" s="1387"/>
      <c r="F12" s="1387"/>
      <c r="G12" s="1387"/>
      <c r="H12" s="1387"/>
      <c r="I12" s="1387"/>
      <c r="J12" s="1387"/>
      <c r="K12" s="1387"/>
      <c r="L12" s="1387"/>
      <c r="M12" s="1387"/>
      <c r="N12" s="1387"/>
      <c r="O12" s="1387"/>
      <c r="P12" s="1387"/>
      <c r="Q12" s="1387"/>
      <c r="R12" s="1387"/>
      <c r="S12" s="1387"/>
      <c r="T12" s="1387"/>
      <c r="U12" s="1387"/>
      <c r="V12" s="1387"/>
      <c r="W12" s="1387"/>
      <c r="X12" s="1387"/>
      <c r="Y12" s="1387"/>
      <c r="Z12" s="1387"/>
      <c r="AA12" s="1387"/>
      <c r="AB12" s="1387"/>
      <c r="AC12" s="1387"/>
    </row>
    <row r="13" spans="2:29" ht="24.75" customHeight="1">
      <c r="B13" s="1386"/>
      <c r="C13" s="1386"/>
      <c r="D13" s="1386"/>
      <c r="E13" s="1386"/>
      <c r="F13" s="1386"/>
      <c r="G13" s="1386"/>
      <c r="H13" s="1386"/>
      <c r="I13" s="1386"/>
      <c r="J13" s="1386"/>
      <c r="K13" s="1386"/>
      <c r="L13" s="1386"/>
      <c r="M13" s="1386"/>
      <c r="N13" s="1386"/>
      <c r="O13" s="1386"/>
      <c r="P13" s="1386"/>
      <c r="Q13" s="1386"/>
      <c r="R13" s="1386"/>
      <c r="S13" s="1386"/>
      <c r="T13" s="1386"/>
      <c r="U13" s="1386"/>
      <c r="V13" s="1386"/>
      <c r="W13" s="1386"/>
      <c r="X13" s="1386"/>
      <c r="Y13" s="1386"/>
      <c r="Z13" s="1386"/>
      <c r="AA13" s="1386"/>
      <c r="AB13" s="1386"/>
      <c r="AC13" s="1386"/>
    </row>
    <row r="14" spans="2:29" ht="24.75" customHeight="1">
      <c r="B14" s="1387"/>
      <c r="C14" s="1387"/>
      <c r="D14" s="1387"/>
      <c r="E14" s="1387"/>
      <c r="F14" s="1387"/>
      <c r="G14" s="1387"/>
      <c r="H14" s="1387"/>
      <c r="I14" s="1387"/>
      <c r="J14" s="1387"/>
      <c r="K14" s="1387"/>
      <c r="L14" s="1387"/>
      <c r="M14" s="1387"/>
      <c r="N14" s="1387"/>
      <c r="O14" s="1387"/>
      <c r="P14" s="1387"/>
      <c r="Q14" s="1387"/>
      <c r="R14" s="1387"/>
      <c r="S14" s="1387"/>
      <c r="T14" s="1387"/>
      <c r="U14" s="1387"/>
      <c r="V14" s="1387"/>
      <c r="W14" s="1387"/>
      <c r="X14" s="1387"/>
      <c r="Y14" s="1387"/>
      <c r="Z14" s="1387"/>
      <c r="AA14" s="1387"/>
      <c r="AB14" s="1387"/>
      <c r="AC14" s="1387"/>
    </row>
    <row r="15" spans="2:29" ht="24.75" customHeight="1">
      <c r="B15" s="1387"/>
      <c r="C15" s="1387"/>
      <c r="D15" s="1387"/>
      <c r="E15" s="1387"/>
      <c r="F15" s="1387"/>
      <c r="G15" s="1387"/>
      <c r="H15" s="1387"/>
      <c r="I15" s="1387"/>
      <c r="J15" s="1387"/>
      <c r="K15" s="1387"/>
      <c r="L15" s="1387"/>
      <c r="M15" s="1387"/>
      <c r="N15" s="1387"/>
      <c r="O15" s="1387"/>
      <c r="P15" s="1387"/>
      <c r="Q15" s="1387"/>
      <c r="R15" s="1387"/>
      <c r="S15" s="1387"/>
      <c r="T15" s="1387"/>
      <c r="U15" s="1387"/>
      <c r="V15" s="1387"/>
      <c r="W15" s="1387"/>
      <c r="X15" s="1387"/>
      <c r="Y15" s="1387"/>
      <c r="Z15" s="1387"/>
      <c r="AA15" s="1387"/>
      <c r="AB15" s="1387"/>
      <c r="AC15" s="1387"/>
    </row>
    <row r="16" spans="2:29" ht="24.75" customHeight="1">
      <c r="B16" s="1386"/>
      <c r="C16" s="1386"/>
      <c r="D16" s="1386"/>
      <c r="E16" s="1386"/>
      <c r="F16" s="1386"/>
      <c r="G16" s="1386"/>
      <c r="H16" s="1386"/>
      <c r="I16" s="1386"/>
      <c r="J16" s="1386"/>
      <c r="K16" s="1386"/>
      <c r="L16" s="1386"/>
      <c r="M16" s="1386"/>
      <c r="N16" s="1386"/>
      <c r="O16" s="1386"/>
      <c r="P16" s="1386"/>
      <c r="Q16" s="1386"/>
      <c r="R16" s="1386"/>
      <c r="S16" s="1386"/>
      <c r="T16" s="1386"/>
      <c r="U16" s="1386"/>
      <c r="V16" s="1386"/>
      <c r="W16" s="1386"/>
      <c r="X16" s="1386"/>
      <c r="Y16" s="1386"/>
      <c r="Z16" s="1386"/>
      <c r="AA16" s="1386"/>
      <c r="AB16" s="1386"/>
      <c r="AC16" s="1386"/>
    </row>
    <row r="17" spans="2:29" ht="24.75" customHeight="1">
      <c r="B17" s="1387"/>
      <c r="C17" s="1387"/>
      <c r="D17" s="1387"/>
      <c r="E17" s="1387"/>
      <c r="F17" s="1387"/>
      <c r="G17" s="1387"/>
      <c r="H17" s="1387"/>
      <c r="I17" s="1387"/>
      <c r="J17" s="1387"/>
      <c r="K17" s="1387"/>
      <c r="L17" s="1387"/>
      <c r="M17" s="1387"/>
      <c r="N17" s="1387"/>
      <c r="O17" s="1387"/>
      <c r="P17" s="1387"/>
      <c r="Q17" s="1387"/>
      <c r="R17" s="1387"/>
      <c r="S17" s="1387"/>
      <c r="T17" s="1387"/>
      <c r="U17" s="1387"/>
      <c r="V17" s="1387"/>
      <c r="W17" s="1387"/>
      <c r="X17" s="1387"/>
      <c r="Y17" s="1387"/>
      <c r="Z17" s="1387"/>
      <c r="AA17" s="1387"/>
      <c r="AB17" s="1387"/>
      <c r="AC17" s="1387"/>
    </row>
    <row r="18" spans="2:29" ht="24.75" customHeight="1">
      <c r="B18" s="1387"/>
      <c r="C18" s="1387"/>
      <c r="D18" s="1387"/>
      <c r="E18" s="1387"/>
      <c r="F18" s="1387"/>
      <c r="G18" s="1387"/>
      <c r="H18" s="1387"/>
      <c r="I18" s="1387"/>
      <c r="J18" s="1387"/>
      <c r="K18" s="1387"/>
      <c r="L18" s="1387"/>
      <c r="M18" s="1387"/>
      <c r="N18" s="1387"/>
      <c r="O18" s="1387"/>
      <c r="P18" s="1387"/>
      <c r="Q18" s="1387"/>
      <c r="R18" s="1387"/>
      <c r="S18" s="1387"/>
      <c r="T18" s="1387"/>
      <c r="U18" s="1387"/>
      <c r="V18" s="1387"/>
      <c r="W18" s="1387"/>
      <c r="X18" s="1387"/>
      <c r="Y18" s="1387"/>
      <c r="Z18" s="1387"/>
      <c r="AA18" s="1387"/>
      <c r="AB18" s="1387"/>
      <c r="AC18" s="1387"/>
    </row>
    <row r="19" spans="2:29" ht="24.75" customHeight="1">
      <c r="B19" s="1386"/>
      <c r="C19" s="1386"/>
      <c r="D19" s="1386"/>
      <c r="E19" s="1386"/>
      <c r="F19" s="1386"/>
      <c r="G19" s="1386"/>
      <c r="H19" s="1386"/>
      <c r="I19" s="1386"/>
      <c r="J19" s="1386"/>
      <c r="K19" s="1386"/>
      <c r="L19" s="1386"/>
      <c r="M19" s="1386"/>
      <c r="N19" s="1386"/>
      <c r="O19" s="1386"/>
      <c r="P19" s="1386"/>
      <c r="Q19" s="1386"/>
      <c r="R19" s="1386"/>
      <c r="S19" s="1386"/>
      <c r="T19" s="1386"/>
      <c r="U19" s="1386"/>
      <c r="V19" s="1386"/>
      <c r="W19" s="1386"/>
      <c r="X19" s="1386"/>
      <c r="Y19" s="1386"/>
      <c r="Z19" s="1386"/>
      <c r="AA19" s="1386"/>
      <c r="AB19" s="1386"/>
      <c r="AC19" s="1386"/>
    </row>
    <row r="20" spans="2:29" ht="24.75" customHeight="1">
      <c r="B20" s="1387"/>
      <c r="C20" s="1387"/>
      <c r="D20" s="1387"/>
      <c r="E20" s="1387"/>
      <c r="F20" s="1387"/>
      <c r="G20" s="1387"/>
      <c r="H20" s="1387"/>
      <c r="I20" s="1387"/>
      <c r="J20" s="1387"/>
      <c r="K20" s="1387"/>
      <c r="L20" s="1387"/>
      <c r="M20" s="1387"/>
      <c r="N20" s="1387"/>
      <c r="O20" s="1387"/>
      <c r="P20" s="1387"/>
      <c r="Q20" s="1387"/>
      <c r="R20" s="1387"/>
      <c r="S20" s="1387"/>
      <c r="T20" s="1387"/>
      <c r="U20" s="1387"/>
      <c r="V20" s="1387"/>
      <c r="W20" s="1387"/>
      <c r="X20" s="1387"/>
      <c r="Y20" s="1387"/>
      <c r="Z20" s="1387"/>
      <c r="AA20" s="1387"/>
      <c r="AB20" s="1387"/>
      <c r="AC20" s="1387"/>
    </row>
    <row r="21" spans="2:29" ht="24.75" customHeight="1">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387"/>
      <c r="AA21" s="1387"/>
      <c r="AB21" s="1387"/>
      <c r="AC21" s="1387"/>
    </row>
    <row r="22" spans="2:29" ht="24.75" customHeight="1">
      <c r="B22" s="1386"/>
      <c r="C22" s="1386"/>
      <c r="D22" s="1386"/>
      <c r="E22" s="1386"/>
      <c r="F22" s="1386"/>
      <c r="G22" s="1386"/>
      <c r="H22" s="1386"/>
      <c r="I22" s="1386"/>
      <c r="J22" s="1386"/>
      <c r="K22" s="1386"/>
      <c r="L22" s="1386"/>
      <c r="M22" s="1386"/>
      <c r="N22" s="1386"/>
      <c r="O22" s="1386"/>
      <c r="P22" s="1386"/>
      <c r="Q22" s="1386"/>
      <c r="R22" s="1386"/>
      <c r="S22" s="1386"/>
      <c r="T22" s="1386"/>
      <c r="U22" s="1386"/>
      <c r="V22" s="1386"/>
      <c r="W22" s="1386"/>
      <c r="X22" s="1386"/>
      <c r="Y22" s="1386"/>
      <c r="Z22" s="1386"/>
      <c r="AA22" s="1386"/>
      <c r="AB22" s="1386"/>
      <c r="AC22" s="1386"/>
    </row>
    <row r="23" spans="2:29" ht="24.75" customHeight="1">
      <c r="B23" s="1387"/>
      <c r="C23" s="1387"/>
      <c r="D23" s="1387"/>
      <c r="E23" s="1387"/>
      <c r="F23" s="1387"/>
      <c r="G23" s="1387"/>
      <c r="H23" s="1387"/>
      <c r="I23" s="1387"/>
      <c r="J23" s="1387"/>
      <c r="K23" s="1387"/>
      <c r="L23" s="1387"/>
      <c r="M23" s="1387"/>
      <c r="N23" s="1387"/>
      <c r="O23" s="1387"/>
      <c r="P23" s="1387"/>
      <c r="Q23" s="1387"/>
      <c r="R23" s="1387"/>
      <c r="S23" s="1387"/>
      <c r="T23" s="1387"/>
      <c r="U23" s="1387"/>
      <c r="V23" s="1387"/>
      <c r="W23" s="1387"/>
      <c r="X23" s="1387"/>
      <c r="Y23" s="1387"/>
      <c r="Z23" s="1387"/>
      <c r="AA23" s="1387"/>
      <c r="AB23" s="1387"/>
      <c r="AC23" s="1387"/>
    </row>
    <row r="24" spans="2:29" ht="24.75" customHeight="1">
      <c r="B24" s="1387"/>
      <c r="C24" s="1387"/>
      <c r="D24" s="1387"/>
      <c r="E24" s="1387"/>
      <c r="F24" s="1387"/>
      <c r="G24" s="1387"/>
      <c r="H24" s="1387"/>
      <c r="I24" s="1387"/>
      <c r="J24" s="1387"/>
      <c r="K24" s="1387"/>
      <c r="L24" s="1387"/>
      <c r="M24" s="1387"/>
      <c r="N24" s="1387"/>
      <c r="O24" s="1387"/>
      <c r="P24" s="1387"/>
      <c r="Q24" s="1387"/>
      <c r="R24" s="1387"/>
      <c r="S24" s="1387"/>
      <c r="T24" s="1387"/>
      <c r="U24" s="1387"/>
      <c r="V24" s="1387"/>
      <c r="W24" s="1387"/>
      <c r="X24" s="1387"/>
      <c r="Y24" s="1387"/>
      <c r="Z24" s="1387"/>
      <c r="AA24" s="1387"/>
      <c r="AB24" s="1387"/>
      <c r="AC24" s="1387"/>
    </row>
    <row r="25" spans="2:29" ht="24.75" customHeight="1">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6"/>
      <c r="Z25" s="1386"/>
      <c r="AA25" s="1386"/>
      <c r="AB25" s="1386"/>
      <c r="AC25" s="1386"/>
    </row>
    <row r="26" spans="2:29" ht="24.75" customHeight="1">
      <c r="B26" s="1387"/>
      <c r="C26" s="1387"/>
      <c r="D26" s="1387"/>
      <c r="E26" s="1387"/>
      <c r="F26" s="1387"/>
      <c r="G26" s="1387"/>
      <c r="H26" s="1387"/>
      <c r="I26" s="1387"/>
      <c r="J26" s="1387"/>
      <c r="K26" s="1387"/>
      <c r="L26" s="1387"/>
      <c r="M26" s="1387"/>
      <c r="N26" s="1387"/>
      <c r="O26" s="1387"/>
      <c r="P26" s="1387"/>
      <c r="Q26" s="1387"/>
      <c r="R26" s="1387"/>
      <c r="S26" s="1387"/>
      <c r="T26" s="1387"/>
      <c r="U26" s="1387"/>
      <c r="V26" s="1387"/>
      <c r="W26" s="1387"/>
      <c r="X26" s="1387"/>
      <c r="Y26" s="1387"/>
      <c r="Z26" s="1387"/>
      <c r="AA26" s="1387"/>
      <c r="AB26" s="1387"/>
      <c r="AC26" s="1387"/>
    </row>
    <row r="27" spans="2:29" ht="24.75" customHeight="1">
      <c r="B27" s="1387"/>
      <c r="C27" s="1387"/>
      <c r="D27" s="1387"/>
      <c r="E27" s="1387"/>
      <c r="F27" s="1387"/>
      <c r="G27" s="1387"/>
      <c r="H27" s="1387"/>
      <c r="I27" s="1387"/>
      <c r="J27" s="1387"/>
      <c r="K27" s="1387"/>
      <c r="L27" s="1387"/>
      <c r="M27" s="1387"/>
      <c r="N27" s="1387"/>
      <c r="O27" s="1387"/>
      <c r="P27" s="1387"/>
      <c r="Q27" s="1387"/>
      <c r="R27" s="1387"/>
      <c r="S27" s="1387"/>
      <c r="T27" s="1387"/>
      <c r="U27" s="1387"/>
      <c r="V27" s="1387"/>
      <c r="W27" s="1387"/>
      <c r="X27" s="1387"/>
      <c r="Y27" s="1387"/>
      <c r="Z27" s="1387"/>
      <c r="AA27" s="1387"/>
      <c r="AB27" s="1387"/>
      <c r="AC27" s="1387"/>
    </row>
    <row r="28" spans="2:29" ht="24.75" customHeight="1">
      <c r="B28" s="1386"/>
      <c r="C28" s="1386"/>
      <c r="D28" s="1386"/>
      <c r="E28" s="1386"/>
      <c r="F28" s="1386"/>
      <c r="G28" s="1386"/>
      <c r="H28" s="1386"/>
      <c r="I28" s="1386"/>
      <c r="J28" s="1386"/>
      <c r="K28" s="1386"/>
      <c r="L28" s="1386"/>
      <c r="M28" s="1386"/>
      <c r="N28" s="1386"/>
      <c r="O28" s="1386"/>
      <c r="P28" s="1386"/>
      <c r="Q28" s="1386"/>
      <c r="R28" s="1386"/>
      <c r="S28" s="1386"/>
      <c r="T28" s="1386"/>
      <c r="U28" s="1386"/>
      <c r="V28" s="1386"/>
      <c r="W28" s="1386"/>
      <c r="X28" s="1386"/>
      <c r="Y28" s="1386"/>
      <c r="Z28" s="1386"/>
      <c r="AA28" s="1386"/>
      <c r="AB28" s="1386"/>
      <c r="AC28" s="1386"/>
    </row>
    <row r="29" spans="2:29" ht="24.75" customHeight="1">
      <c r="B29" s="1387"/>
      <c r="C29" s="1387"/>
      <c r="D29" s="1387"/>
      <c r="E29" s="1387"/>
      <c r="F29" s="1387"/>
      <c r="G29" s="1387"/>
      <c r="H29" s="1387"/>
      <c r="I29" s="1387"/>
      <c r="J29" s="1387"/>
      <c r="K29" s="1387"/>
      <c r="L29" s="1387"/>
      <c r="M29" s="1387"/>
      <c r="N29" s="1387"/>
      <c r="O29" s="1387"/>
      <c r="P29" s="1387"/>
      <c r="Q29" s="1387"/>
      <c r="R29" s="1387"/>
      <c r="S29" s="1387"/>
      <c r="T29" s="1387"/>
      <c r="U29" s="1387"/>
      <c r="V29" s="1387"/>
      <c r="W29" s="1387"/>
      <c r="X29" s="1387"/>
      <c r="Y29" s="1387"/>
      <c r="Z29" s="1387"/>
      <c r="AA29" s="1387"/>
      <c r="AB29" s="1387"/>
      <c r="AC29" s="1387"/>
    </row>
    <row r="30" spans="2:29" ht="24.75" customHeight="1">
      <c r="B30" s="1387"/>
      <c r="C30" s="1387"/>
      <c r="D30" s="1387"/>
      <c r="E30" s="1387"/>
      <c r="F30" s="1387"/>
      <c r="G30" s="1387"/>
      <c r="H30" s="1387"/>
      <c r="I30" s="1387"/>
      <c r="J30" s="1387"/>
      <c r="K30" s="1387"/>
      <c r="L30" s="1387"/>
      <c r="M30" s="1387"/>
      <c r="N30" s="1387"/>
      <c r="O30" s="1387"/>
      <c r="P30" s="1387"/>
      <c r="Q30" s="1387"/>
      <c r="R30" s="1387"/>
      <c r="S30" s="1387"/>
      <c r="T30" s="1387"/>
      <c r="U30" s="1387"/>
      <c r="V30" s="1387"/>
      <c r="W30" s="1387"/>
      <c r="X30" s="1387"/>
      <c r="Y30" s="1387"/>
      <c r="Z30" s="1387"/>
      <c r="AA30" s="1387"/>
      <c r="AB30" s="1387"/>
      <c r="AC30" s="1387"/>
    </row>
    <row r="31" spans="2:29" ht="24.75" customHeight="1">
      <c r="B31" s="1386"/>
      <c r="C31" s="1386"/>
      <c r="D31" s="1386"/>
      <c r="E31" s="1386"/>
      <c r="F31" s="1386"/>
      <c r="G31" s="1386"/>
      <c r="H31" s="1386"/>
      <c r="I31" s="1386"/>
      <c r="J31" s="1386"/>
      <c r="K31" s="1386"/>
      <c r="L31" s="1386"/>
      <c r="M31" s="1386"/>
      <c r="N31" s="1386"/>
      <c r="O31" s="1386"/>
      <c r="P31" s="1386"/>
      <c r="Q31" s="1386"/>
      <c r="R31" s="1386"/>
      <c r="S31" s="1386"/>
      <c r="T31" s="1386"/>
      <c r="U31" s="1386"/>
      <c r="V31" s="1386"/>
      <c r="W31" s="1386"/>
      <c r="X31" s="1386"/>
      <c r="Y31" s="1386"/>
      <c r="Z31" s="1386"/>
      <c r="AA31" s="1386"/>
      <c r="AB31" s="1386"/>
      <c r="AC31" s="1386"/>
    </row>
    <row r="32" spans="2:29" ht="24.75" customHeight="1">
      <c r="B32" s="1387"/>
      <c r="C32" s="1387"/>
      <c r="D32" s="1387"/>
      <c r="E32" s="1387"/>
      <c r="F32" s="1387"/>
      <c r="G32" s="1387"/>
      <c r="H32" s="1387"/>
      <c r="I32" s="1387"/>
      <c r="J32" s="1387"/>
      <c r="K32" s="1387"/>
      <c r="L32" s="1387"/>
      <c r="M32" s="1387"/>
      <c r="N32" s="1387"/>
      <c r="O32" s="1387"/>
      <c r="P32" s="1387"/>
      <c r="Q32" s="1387"/>
      <c r="R32" s="1387"/>
      <c r="S32" s="1387"/>
      <c r="T32" s="1387"/>
      <c r="U32" s="1387"/>
      <c r="V32" s="1387"/>
      <c r="W32" s="1387"/>
      <c r="X32" s="1387"/>
      <c r="Y32" s="1387"/>
      <c r="Z32" s="1387"/>
      <c r="AA32" s="1387"/>
      <c r="AB32" s="1387"/>
      <c r="AC32" s="1387"/>
    </row>
    <row r="33" spans="2:29" ht="24.75" customHeight="1">
      <c r="B33" s="1387"/>
      <c r="C33" s="1387"/>
      <c r="D33" s="1387"/>
      <c r="E33" s="1387"/>
      <c r="F33" s="1387"/>
      <c r="G33" s="1387"/>
      <c r="H33" s="1387"/>
      <c r="I33" s="1387"/>
      <c r="J33" s="1387"/>
      <c r="K33" s="1387"/>
      <c r="L33" s="1387"/>
      <c r="M33" s="1387"/>
      <c r="N33" s="1387"/>
      <c r="O33" s="1387"/>
      <c r="P33" s="1387"/>
      <c r="Q33" s="1387"/>
      <c r="R33" s="1387"/>
      <c r="S33" s="1387"/>
      <c r="T33" s="1387"/>
      <c r="U33" s="1387"/>
      <c r="V33" s="1387"/>
      <c r="W33" s="1387"/>
      <c r="X33" s="1387"/>
      <c r="Y33" s="1387"/>
      <c r="Z33" s="1387"/>
      <c r="AA33" s="1387"/>
      <c r="AB33" s="1387"/>
      <c r="AC33" s="1387"/>
    </row>
    <row r="34" spans="2:32" ht="24.75" customHeight="1">
      <c r="B34" s="1386"/>
      <c r="C34" s="1386"/>
      <c r="D34" s="1386"/>
      <c r="E34" s="1386"/>
      <c r="F34" s="1386"/>
      <c r="G34" s="1386"/>
      <c r="H34" s="1386"/>
      <c r="I34" s="1386"/>
      <c r="J34" s="1386"/>
      <c r="K34" s="1386"/>
      <c r="L34" s="1386"/>
      <c r="M34" s="1386"/>
      <c r="N34" s="1386"/>
      <c r="O34" s="1386"/>
      <c r="P34" s="1386"/>
      <c r="Q34" s="1386"/>
      <c r="R34" s="1386"/>
      <c r="S34" s="1386"/>
      <c r="T34" s="1386"/>
      <c r="U34" s="1386"/>
      <c r="V34" s="1386"/>
      <c r="W34" s="1386"/>
      <c r="X34" s="1386"/>
      <c r="Y34" s="1386"/>
      <c r="Z34" s="1386"/>
      <c r="AA34" s="1386"/>
      <c r="AB34" s="1386"/>
      <c r="AC34" s="1386"/>
      <c r="AD34" s="114"/>
      <c r="AE34" s="114"/>
      <c r="AF34" s="114"/>
    </row>
    <row r="35" spans="2:32" ht="24.75" customHeight="1">
      <c r="B35" s="1387"/>
      <c r="C35" s="1387"/>
      <c r="D35" s="1387"/>
      <c r="E35" s="1387"/>
      <c r="F35" s="1387"/>
      <c r="G35" s="1387"/>
      <c r="H35" s="1387"/>
      <c r="I35" s="1387"/>
      <c r="J35" s="1387"/>
      <c r="K35" s="1387"/>
      <c r="L35" s="1387"/>
      <c r="M35" s="1387"/>
      <c r="N35" s="1387"/>
      <c r="O35" s="1387"/>
      <c r="P35" s="1387"/>
      <c r="Q35" s="1387"/>
      <c r="R35" s="1387"/>
      <c r="S35" s="1387"/>
      <c r="T35" s="1387"/>
      <c r="U35" s="1387"/>
      <c r="V35" s="1387"/>
      <c r="W35" s="1387"/>
      <c r="X35" s="1387"/>
      <c r="Y35" s="1387"/>
      <c r="Z35" s="1387"/>
      <c r="AA35" s="1387"/>
      <c r="AB35" s="1387"/>
      <c r="AC35" s="1387"/>
      <c r="AD35" s="114"/>
      <c r="AE35" s="114"/>
      <c r="AF35" s="114"/>
    </row>
    <row r="36" spans="2:32" ht="24.75" customHeight="1">
      <c r="B36" s="1387"/>
      <c r="C36" s="1387"/>
      <c r="D36" s="1387"/>
      <c r="E36" s="1387"/>
      <c r="F36" s="1387"/>
      <c r="G36" s="1387"/>
      <c r="H36" s="1387"/>
      <c r="I36" s="1387"/>
      <c r="J36" s="1387"/>
      <c r="K36" s="1387"/>
      <c r="L36" s="1387"/>
      <c r="M36" s="1387"/>
      <c r="N36" s="1387"/>
      <c r="O36" s="1387"/>
      <c r="P36" s="1387"/>
      <c r="Q36" s="1387"/>
      <c r="R36" s="1387"/>
      <c r="S36" s="1387"/>
      <c r="T36" s="1387"/>
      <c r="U36" s="1387"/>
      <c r="V36" s="1387"/>
      <c r="W36" s="1387"/>
      <c r="X36" s="1387"/>
      <c r="Y36" s="1387"/>
      <c r="Z36" s="1387"/>
      <c r="AA36" s="1387"/>
      <c r="AB36" s="1387"/>
      <c r="AC36" s="1387"/>
      <c r="AD36" s="114"/>
      <c r="AE36" s="114"/>
      <c r="AF36" s="114"/>
    </row>
    <row r="37" spans="2:32" ht="4.5" customHeight="1">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115" customFormat="1" ht="24.75" customHeight="1">
      <c r="B38" s="115" t="s">
        <v>41</v>
      </c>
    </row>
    <row r="39" spans="4:13" s="115" customFormat="1" ht="24.75" customHeight="1">
      <c r="D39" s="1352"/>
      <c r="E39" s="1352"/>
      <c r="F39" s="1352"/>
      <c r="G39" s="115" t="s">
        <v>20</v>
      </c>
      <c r="H39" s="1352"/>
      <c r="I39" s="1352"/>
      <c r="J39" s="115" t="s">
        <v>42</v>
      </c>
      <c r="K39" s="1352"/>
      <c r="L39" s="1352"/>
      <c r="M39" s="115" t="s">
        <v>22</v>
      </c>
    </row>
    <row r="40" spans="15:29" s="115" customFormat="1" ht="24.75" customHeight="1">
      <c r="O40" s="1358" t="s">
        <v>44</v>
      </c>
      <c r="P40" s="1358"/>
      <c r="Q40" s="1358"/>
      <c r="R40" s="1352"/>
      <c r="S40" s="1352"/>
      <c r="T40" s="1352"/>
      <c r="U40" s="1352"/>
      <c r="V40" s="1352"/>
      <c r="W40" s="1352"/>
      <c r="X40" s="1352"/>
      <c r="Y40" s="1352"/>
      <c r="Z40" s="1352"/>
      <c r="AA40" s="1352"/>
      <c r="AB40" s="1352"/>
      <c r="AC40" s="1352"/>
    </row>
    <row r="41" spans="2:32" ht="24.75" customHeight="1">
      <c r="B41" s="485" t="s">
        <v>984</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2:32" ht="19.5" customHeight="1">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row>
    <row r="43" spans="2:32" ht="19.5" customHeight="1">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row>
    <row r="44" spans="2:32" ht="19.5" customHeight="1">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row>
    <row r="45" spans="2:32" ht="19.5" customHeight="1">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row>
    <row r="46" spans="2:32" ht="19.5" customHeight="1">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row>
    <row r="47" spans="2:32" ht="19.5" customHeight="1">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row>
    <row r="48" spans="2:32" ht="19.5" customHeight="1">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row>
    <row r="49" spans="2:32" ht="19.5" customHeight="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row>
    <row r="50" spans="2:32" ht="19.5" customHeight="1">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row>
    <row r="51" spans="2:32" ht="19.5" customHeight="1">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row>
    <row r="52" spans="2:32" ht="19.5" customHeight="1">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row>
    <row r="53" spans="2:32" ht="19.5" customHeight="1">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row>
    <row r="54" spans="2:32" ht="19.5" customHeight="1">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row>
    <row r="55" spans="2:32" ht="19.5" customHeight="1">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row>
    <row r="56" spans="2:32" ht="19.5" customHeight="1">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row>
    <row r="57" spans="2:32" ht="19.5" customHeight="1">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row>
    <row r="58" spans="2:32" ht="19.5" customHeight="1">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row>
    <row r="59" spans="2:32" ht="19.5" customHeight="1">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row>
    <row r="60" spans="2:32" ht="19.5" customHeight="1">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row>
    <row r="61" spans="2:32" ht="19.5" customHeight="1">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row>
    <row r="62" spans="2:32" ht="19.5" customHeight="1">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row>
    <row r="63" spans="2:32" ht="19.5" customHeight="1">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row>
    <row r="64" spans="2:32" ht="19.5" customHeight="1">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row>
    <row r="65" spans="2:32" ht="19.5" customHeight="1">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row>
    <row r="66" spans="2:32" ht="19.5" customHeight="1">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row>
    <row r="67" spans="2:32" ht="19.5" customHeight="1">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row>
    <row r="68" spans="2:32" ht="19.5" customHeight="1">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row>
    <row r="69" spans="2:32" ht="19.5" customHeight="1">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row>
    <row r="70" spans="2:32" ht="19.5" customHeight="1">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row>
    <row r="71" spans="2:32" ht="19.5" customHeight="1">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row>
    <row r="72" spans="2:32" ht="13.5">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row>
    <row r="73" spans="2:32" ht="13.5">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row>
    <row r="74" spans="2:32" ht="10.5" customHeight="1">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row>
    <row r="75" spans="2:32" ht="13.5">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row>
    <row r="76" spans="2:32" ht="13.5">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row>
    <row r="77" spans="2:32" ht="13.5">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row>
    <row r="78" spans="2:32" ht="13.5">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row>
    <row r="79" spans="2:32" ht="13.5">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row>
    <row r="80" spans="2:32" ht="13.5">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row>
    <row r="81" spans="2:32" ht="13.5">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row>
    <row r="82" spans="2:32" ht="13.5">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row>
    <row r="83" spans="2:32" ht="13.5">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row>
    <row r="84" spans="2:32" ht="13.5">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row>
    <row r="85" spans="2:32" ht="13.5">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row>
    <row r="86" spans="2:32" ht="13.5">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row>
    <row r="87" spans="2:32" ht="13.5">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row>
    <row r="88" spans="2:32" ht="13.5">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row>
    <row r="89" spans="2:32" ht="13.5">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row>
    <row r="90" spans="2:32" ht="13.5">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row>
    <row r="91" spans="2:32" ht="13.5">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row>
    <row r="92" spans="2:32" ht="13.5">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row>
    <row r="93" spans="2:32" ht="13.5">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row>
    <row r="94" spans="2:32" ht="13.5">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row>
    <row r="95" spans="2:32" ht="13.5">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row>
    <row r="96" spans="2:32" ht="13.5">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row>
    <row r="97" spans="2:32" ht="13.5">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row>
    <row r="98" spans="2:32" ht="13.5">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row>
    <row r="99" spans="2:32" ht="13.5">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row>
    <row r="100" spans="2:32" ht="13.5">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row>
    <row r="101" spans="2:32" ht="13.5">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row>
    <row r="102" spans="2:32" ht="13.5">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row>
    <row r="103" spans="2:32" ht="13.5">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row>
    <row r="104" spans="2:32" ht="13.5">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row>
    <row r="105" spans="2:32" ht="13.5">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row>
    <row r="106" spans="2:32" ht="13.5">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row>
    <row r="107" spans="2:32" ht="13.5">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row>
    <row r="108" spans="2:32" ht="13.5">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row>
    <row r="109" spans="2:32" ht="13.5">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row>
    <row r="110" spans="2:32" ht="13.5">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row>
    <row r="111" spans="2:32" ht="13.5">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row>
    <row r="112" spans="2:32" ht="13.5">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row>
    <row r="113" spans="2:32" ht="13.5">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row>
    <row r="114" spans="2:32" ht="13.5">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row>
    <row r="115" spans="2:32" ht="13.5">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row>
    <row r="116" spans="2:32" ht="13.5">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row>
    <row r="117" spans="2:32" ht="13.5">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row>
    <row r="118" spans="2:32" ht="13.5">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row>
    <row r="119" spans="2:32" ht="13.5">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row>
    <row r="120" spans="2:32" ht="13.5">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row>
    <row r="121" spans="2:32" ht="13.5">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row>
    <row r="122" spans="2:32" ht="13.5">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row>
    <row r="123" spans="2:32" ht="13.5">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row>
    <row r="124" spans="2:32" ht="13.5">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row>
    <row r="125" spans="2:32" ht="13.5">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row>
    <row r="126" spans="2:32" ht="13.5">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row>
    <row r="127" spans="2:32" ht="13.5">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row>
    <row r="128" spans="2:32" ht="13.5">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row>
    <row r="129" spans="2:32" ht="13.5">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row>
    <row r="130" spans="2:32" ht="13.5">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row>
    <row r="131" spans="2:32" ht="13.5">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row>
    <row r="132" spans="2:32" ht="13.5">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row>
    <row r="133" spans="2:32" ht="13.5">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row>
    <row r="134" spans="2:32" ht="13.5">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row>
    <row r="135" spans="2:32" ht="13.5">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row>
    <row r="136" spans="2:32" ht="13.5">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row>
    <row r="137" spans="2:32" ht="13.5">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row>
    <row r="138" spans="2:32" ht="13.5">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row>
    <row r="139" spans="2:32" ht="13.5">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row>
    <row r="140" spans="2:32" ht="13.5">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row>
    <row r="141" spans="2:32" ht="13.5">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row>
    <row r="142" spans="2:32" ht="13.5">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row>
    <row r="143" spans="2:32" ht="13.5">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row>
    <row r="144" spans="2:32" ht="13.5">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row>
    <row r="145" spans="2:32" ht="13.5">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row>
    <row r="146" spans="2:32" ht="13.5">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row>
    <row r="147" spans="2:32" ht="13.5">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row>
    <row r="148" spans="2:32" ht="13.5">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row>
    <row r="149" spans="2:32" ht="13.5">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row>
    <row r="150" spans="2:32" ht="13.5">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row>
    <row r="151" spans="2:32" ht="13.5">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row>
    <row r="152" spans="2:32" ht="13.5">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row>
    <row r="153" spans="2:32" ht="13.5">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row>
    <row r="154" spans="2:32" ht="13.5">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row>
    <row r="155" spans="2:32" ht="13.5">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row>
    <row r="156" spans="2:32" ht="13.5">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row>
    <row r="157" spans="2:32" ht="13.5">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row>
    <row r="158" spans="2:32" ht="13.5">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row>
    <row r="159" spans="2:32" ht="13.5">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row>
    <row r="160" spans="2:32" ht="13.5">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row>
    <row r="161" spans="2:32" ht="13.5">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row>
    <row r="162" spans="2:32" ht="13.5">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row>
    <row r="163" spans="2:32" ht="13.5">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row>
    <row r="164" spans="2:32" ht="13.5">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row>
    <row r="165" spans="2:32" ht="13.5">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row>
    <row r="166" spans="2:32" ht="13.5">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row>
    <row r="167" spans="2:32" ht="13.5">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row>
    <row r="168" spans="2:32" ht="13.5">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row>
    <row r="169" spans="2:32" ht="13.5">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row>
    <row r="170" spans="2:32" ht="13.5">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row>
    <row r="171" spans="2:32" ht="13.5">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row>
    <row r="172" spans="2:32" ht="13.5">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row>
    <row r="173" spans="2:32" ht="13.5">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row>
    <row r="174" spans="2:32" ht="13.5">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row>
    <row r="175" spans="2:32" ht="13.5">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row>
    <row r="176" spans="2:32" ht="13.5">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row>
    <row r="177" spans="2:32" ht="13.5">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row>
    <row r="178" spans="2:32" ht="13.5">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row>
    <row r="179" spans="2:32" ht="13.5">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row>
    <row r="180" spans="2:32" ht="13.5">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row>
    <row r="181" spans="2:32" ht="13.5">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row>
    <row r="182" spans="2:32" ht="13.5">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row>
    <row r="183" spans="2:32" ht="13.5">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row>
    <row r="184" spans="2:32" ht="13.5">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row>
    <row r="185" spans="2:32" ht="13.5">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row>
    <row r="186" spans="2:32" ht="13.5">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row>
    <row r="187" spans="2:32" ht="13.5">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row>
    <row r="188" spans="2:32" ht="13.5">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row>
    <row r="189" spans="2:32" ht="13.5">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row>
  </sheetData>
  <sheetProtection/>
  <mergeCells count="49">
    <mergeCell ref="B14:AC14"/>
    <mergeCell ref="B12:AC12"/>
    <mergeCell ref="B13:AC13"/>
    <mergeCell ref="B16:AC16"/>
    <mergeCell ref="E7:G7"/>
    <mergeCell ref="I7:J7"/>
    <mergeCell ref="L7:M7"/>
    <mergeCell ref="B10:AC10"/>
    <mergeCell ref="B11:AC11"/>
    <mergeCell ref="O40:Q40"/>
    <mergeCell ref="B33:AC33"/>
    <mergeCell ref="H39:I39"/>
    <mergeCell ref="K39:L39"/>
    <mergeCell ref="B35:AC35"/>
    <mergeCell ref="AL5:AM5"/>
    <mergeCell ref="AH5:AK5"/>
    <mergeCell ref="B18:AC18"/>
    <mergeCell ref="B19:AC19"/>
    <mergeCell ref="B20:AC20"/>
    <mergeCell ref="B36:AC36"/>
    <mergeCell ref="D39:F39"/>
    <mergeCell ref="B34:AC34"/>
    <mergeCell ref="B27:AC27"/>
    <mergeCell ref="B28:AC28"/>
    <mergeCell ref="B17:AC17"/>
    <mergeCell ref="B29:AC29"/>
    <mergeCell ref="B30:AC30"/>
    <mergeCell ref="B23:AC23"/>
    <mergeCell ref="B24:AC24"/>
    <mergeCell ref="T6:AC6"/>
    <mergeCell ref="B4:D4"/>
    <mergeCell ref="B5:D5"/>
    <mergeCell ref="B6:D6"/>
    <mergeCell ref="B7:D7"/>
    <mergeCell ref="B26:AC26"/>
    <mergeCell ref="B22:AC22"/>
    <mergeCell ref="B15:AC15"/>
    <mergeCell ref="B25:AC25"/>
    <mergeCell ref="B21:AC21"/>
    <mergeCell ref="B1:H1"/>
    <mergeCell ref="R40:AC40"/>
    <mergeCell ref="B2:AC2"/>
    <mergeCell ref="B31:AC31"/>
    <mergeCell ref="B32:AC32"/>
    <mergeCell ref="E4:AC4"/>
    <mergeCell ref="E5:J5"/>
    <mergeCell ref="M5:N5"/>
    <mergeCell ref="O5:T5"/>
    <mergeCell ref="F6:O6"/>
  </mergeCells>
  <hyperlinks>
    <hyperlink ref="B1" location="目次!A1" display="トップページへ戻る"/>
    <hyperlink ref="B1:H1" location="トップページ!A27" display="トップページへ戻る"/>
  </hyperlinks>
  <printOptions horizontalCentered="1" verticalCentered="1"/>
  <pageMargins left="0.6299212598425197" right="0.6299212598425197" top="0.6299212598425197" bottom="0.6299212598425197" header="0.4330708661417323" footer="0.4330708661417323"/>
  <pageSetup fitToHeight="1" fitToWidth="1" orientation="portrait" paperSize="9" scale="86"/>
  <headerFooter alignWithMargins="0">
    <oddHeader>&amp;L&amp;"HGｺﾞｼｯｸM,ﾒﾃﾞｨｳﾑ"（様式　９）&amp;R&amp;"HGｺﾞｼｯｸM,ﾒﾃﾞｨｳﾑ"【&amp;A】</oddHeader>
  </headerFooter>
</worksheet>
</file>

<file path=xl/worksheets/sheet12.xml><?xml version="1.0" encoding="utf-8"?>
<worksheet xmlns="http://schemas.openxmlformats.org/spreadsheetml/2006/main" xmlns:r="http://schemas.openxmlformats.org/officeDocument/2006/relationships">
  <sheetPr codeName="Sheet2"/>
  <dimension ref="A1:AB98"/>
  <sheetViews>
    <sheetView showGridLines="0" showRowColHeaders="0" zoomScalePageLayoutView="0" workbookViewId="0" topLeftCell="A1">
      <selection activeCell="B54" sqref="B54"/>
    </sheetView>
  </sheetViews>
  <sheetFormatPr defaultColWidth="13.00390625" defaultRowHeight="13.5"/>
  <cols>
    <col min="1" max="1" width="13.00390625" style="470" customWidth="1"/>
    <col min="2" max="2" width="20.50390625" style="470" customWidth="1"/>
    <col min="3" max="3" width="28.125" style="470" customWidth="1"/>
    <col min="4" max="4" width="13.00390625" style="470" customWidth="1"/>
    <col min="5" max="5" width="11.875" style="470" customWidth="1"/>
    <col min="6" max="7" width="13.00390625" style="470" customWidth="1"/>
    <col min="8" max="10" width="30.625" style="470" customWidth="1"/>
    <col min="11" max="11" width="13.00390625" style="470" customWidth="1"/>
    <col min="12" max="12" width="78.125" style="470" bestFit="1" customWidth="1"/>
    <col min="13" max="16384" width="13.00390625" style="470" customWidth="1"/>
  </cols>
  <sheetData>
    <row r="1" spans="1:28" ht="30" customHeight="1">
      <c r="A1" s="1391" t="s">
        <v>992</v>
      </c>
      <c r="B1" s="340" t="s">
        <v>993</v>
      </c>
      <c r="C1" s="341" t="s">
        <v>994</v>
      </c>
      <c r="D1" s="342" t="s">
        <v>392</v>
      </c>
      <c r="E1" s="343" t="s">
        <v>993</v>
      </c>
      <c r="F1" s="342" t="s">
        <v>393</v>
      </c>
      <c r="G1" s="342" t="s">
        <v>394</v>
      </c>
      <c r="H1" s="342" t="s">
        <v>720</v>
      </c>
      <c r="I1" s="342" t="s">
        <v>721</v>
      </c>
      <c r="J1" s="468" t="s">
        <v>395</v>
      </c>
      <c r="K1" s="468" t="s">
        <v>396</v>
      </c>
      <c r="L1" s="469" t="s">
        <v>397</v>
      </c>
      <c r="M1" s="484"/>
      <c r="N1" s="484"/>
      <c r="O1" s="484"/>
      <c r="P1" s="484"/>
      <c r="Q1" s="484"/>
      <c r="R1" s="484"/>
      <c r="S1" s="484"/>
      <c r="T1" s="484"/>
      <c r="U1" s="484"/>
      <c r="V1" s="484"/>
      <c r="W1" s="484"/>
      <c r="X1" s="484"/>
      <c r="Y1" s="484"/>
      <c r="Z1" s="484"/>
      <c r="AA1" s="484"/>
      <c r="AB1" s="484"/>
    </row>
    <row r="2" spans="1:28" ht="13.5">
      <c r="A2" s="1391"/>
      <c r="B2" s="471" t="s">
        <v>722</v>
      </c>
      <c r="C2" s="339" t="s">
        <v>412</v>
      </c>
      <c r="D2" s="339" t="s">
        <v>128</v>
      </c>
      <c r="E2" s="338" t="s">
        <v>722</v>
      </c>
      <c r="F2" s="339" t="s">
        <v>398</v>
      </c>
      <c r="G2" s="339" t="s">
        <v>399</v>
      </c>
      <c r="H2" s="339" t="s">
        <v>129</v>
      </c>
      <c r="I2" s="339" t="s">
        <v>130</v>
      </c>
      <c r="J2" s="339" t="s">
        <v>131</v>
      </c>
      <c r="K2" s="339" t="s">
        <v>132</v>
      </c>
      <c r="L2" s="486" t="s">
        <v>1012</v>
      </c>
      <c r="M2" s="484"/>
      <c r="N2" s="484"/>
      <c r="O2" s="484"/>
      <c r="P2" s="484"/>
      <c r="Q2" s="484"/>
      <c r="R2" s="484"/>
      <c r="S2" s="484"/>
      <c r="T2" s="484"/>
      <c r="U2" s="484"/>
      <c r="V2" s="484"/>
      <c r="W2" s="484"/>
      <c r="X2" s="484"/>
      <c r="Y2" s="484"/>
      <c r="Z2" s="484"/>
      <c r="AA2" s="484"/>
      <c r="AB2" s="484"/>
    </row>
    <row r="3" spans="1:28" ht="13.5">
      <c r="A3" s="1391"/>
      <c r="B3" s="338" t="s">
        <v>400</v>
      </c>
      <c r="C3" s="339" t="s">
        <v>413</v>
      </c>
      <c r="D3" s="339" t="s">
        <v>133</v>
      </c>
      <c r="E3" s="338" t="s">
        <v>400</v>
      </c>
      <c r="F3" s="339" t="s">
        <v>134</v>
      </c>
      <c r="G3" s="339" t="s">
        <v>135</v>
      </c>
      <c r="H3" s="339" t="s">
        <v>136</v>
      </c>
      <c r="I3" s="339" t="s">
        <v>137</v>
      </c>
      <c r="J3" s="339" t="s">
        <v>138</v>
      </c>
      <c r="K3" s="339" t="s">
        <v>139</v>
      </c>
      <c r="L3" s="339" t="s">
        <v>919</v>
      </c>
      <c r="M3" s="484"/>
      <c r="N3" s="484"/>
      <c r="O3" s="484"/>
      <c r="P3" s="484"/>
      <c r="Q3" s="484"/>
      <c r="R3" s="484"/>
      <c r="S3" s="484"/>
      <c r="T3" s="484"/>
      <c r="U3" s="484"/>
      <c r="V3" s="484"/>
      <c r="W3" s="484"/>
      <c r="X3" s="484"/>
      <c r="Y3" s="484"/>
      <c r="Z3" s="484"/>
      <c r="AA3" s="484"/>
      <c r="AB3" s="484"/>
    </row>
    <row r="4" spans="1:28" ht="13.5">
      <c r="A4" s="1391"/>
      <c r="B4" s="338" t="s">
        <v>723</v>
      </c>
      <c r="C4" s="339" t="s">
        <v>414</v>
      </c>
      <c r="D4" s="339" t="s">
        <v>140</v>
      </c>
      <c r="E4" s="338" t="s">
        <v>724</v>
      </c>
      <c r="F4" s="339" t="s">
        <v>134</v>
      </c>
      <c r="G4" s="339" t="s">
        <v>135</v>
      </c>
      <c r="H4" s="339" t="s">
        <v>141</v>
      </c>
      <c r="I4" s="339" t="s">
        <v>142</v>
      </c>
      <c r="J4" s="339" t="s">
        <v>143</v>
      </c>
      <c r="K4" s="339" t="s">
        <v>144</v>
      </c>
      <c r="L4" s="339" t="s">
        <v>918</v>
      </c>
      <c r="M4" s="484"/>
      <c r="N4" s="484"/>
      <c r="O4" s="484"/>
      <c r="P4" s="484"/>
      <c r="Q4" s="484"/>
      <c r="R4" s="484"/>
      <c r="S4" s="484"/>
      <c r="T4" s="484"/>
      <c r="U4" s="484"/>
      <c r="V4" s="484"/>
      <c r="W4" s="484"/>
      <c r="X4" s="484"/>
      <c r="Y4" s="484"/>
      <c r="Z4" s="484"/>
      <c r="AA4" s="484"/>
      <c r="AB4" s="484"/>
    </row>
    <row r="5" spans="1:28" ht="13.5">
      <c r="A5" s="1391"/>
      <c r="B5" s="338" t="s">
        <v>725</v>
      </c>
      <c r="C5" s="339" t="s">
        <v>415</v>
      </c>
      <c r="D5" s="339" t="s">
        <v>401</v>
      </c>
      <c r="E5" s="338" t="s">
        <v>725</v>
      </c>
      <c r="F5" s="339" t="s">
        <v>398</v>
      </c>
      <c r="G5" s="339" t="s">
        <v>399</v>
      </c>
      <c r="H5" s="339" t="s">
        <v>726</v>
      </c>
      <c r="I5" s="339" t="s">
        <v>727</v>
      </c>
      <c r="J5" s="339" t="s">
        <v>893</v>
      </c>
      <c r="K5" s="339" t="s">
        <v>728</v>
      </c>
      <c r="L5" s="339" t="s">
        <v>402</v>
      </c>
      <c r="M5" s="484"/>
      <c r="N5" s="484"/>
      <c r="O5" s="484"/>
      <c r="P5" s="484"/>
      <c r="Q5" s="484"/>
      <c r="R5" s="484"/>
      <c r="S5" s="484"/>
      <c r="T5" s="484"/>
      <c r="U5" s="484"/>
      <c r="V5" s="484"/>
      <c r="W5" s="484"/>
      <c r="X5" s="484"/>
      <c r="Y5" s="484"/>
      <c r="Z5" s="484"/>
      <c r="AA5" s="484"/>
      <c r="AB5" s="484"/>
    </row>
    <row r="6" spans="1:28" ht="13.5">
      <c r="A6" s="1391"/>
      <c r="B6" s="338" t="s">
        <v>729</v>
      </c>
      <c r="C6" s="339" t="s">
        <v>416</v>
      </c>
      <c r="D6" s="339" t="s">
        <v>145</v>
      </c>
      <c r="E6" s="338" t="s">
        <v>729</v>
      </c>
      <c r="F6" s="339" t="s">
        <v>134</v>
      </c>
      <c r="G6" s="339" t="s">
        <v>135</v>
      </c>
      <c r="H6" s="339" t="s">
        <v>146</v>
      </c>
      <c r="I6" s="339" t="s">
        <v>147</v>
      </c>
      <c r="J6" s="339" t="s">
        <v>148</v>
      </c>
      <c r="K6" s="339" t="s">
        <v>149</v>
      </c>
      <c r="L6" s="486" t="s">
        <v>986</v>
      </c>
      <c r="M6" s="484"/>
      <c r="N6" s="484"/>
      <c r="O6" s="484"/>
      <c r="P6" s="484"/>
      <c r="Q6" s="484"/>
      <c r="R6" s="484"/>
      <c r="S6" s="484"/>
      <c r="T6" s="484"/>
      <c r="U6" s="484"/>
      <c r="V6" s="484"/>
      <c r="W6" s="484"/>
      <c r="X6" s="484"/>
      <c r="Y6" s="484"/>
      <c r="Z6" s="484"/>
      <c r="AA6" s="484"/>
      <c r="AB6" s="484"/>
    </row>
    <row r="7" spans="1:28" ht="13.5">
      <c r="A7" s="1391"/>
      <c r="B7" s="338" t="s">
        <v>730</v>
      </c>
      <c r="C7" s="339" t="s">
        <v>417</v>
      </c>
      <c r="D7" s="339" t="s">
        <v>150</v>
      </c>
      <c r="E7" s="338" t="s">
        <v>730</v>
      </c>
      <c r="F7" s="339" t="s">
        <v>134</v>
      </c>
      <c r="G7" s="339" t="s">
        <v>135</v>
      </c>
      <c r="H7" s="339" t="s">
        <v>970</v>
      </c>
      <c r="I7" s="339" t="s">
        <v>971</v>
      </c>
      <c r="J7" s="339" t="s">
        <v>151</v>
      </c>
      <c r="K7" s="339" t="s">
        <v>731</v>
      </c>
      <c r="L7" s="339" t="s">
        <v>152</v>
      </c>
      <c r="M7" s="484"/>
      <c r="N7" s="484"/>
      <c r="O7" s="484"/>
      <c r="P7" s="484"/>
      <c r="Q7" s="484"/>
      <c r="R7" s="484"/>
      <c r="S7" s="484"/>
      <c r="T7" s="484"/>
      <c r="U7" s="484"/>
      <c r="V7" s="484"/>
      <c r="W7" s="484"/>
      <c r="X7" s="484"/>
      <c r="Y7" s="484"/>
      <c r="Z7" s="484"/>
      <c r="AA7" s="484"/>
      <c r="AB7" s="484"/>
    </row>
    <row r="8" spans="1:28" ht="13.5">
      <c r="A8" s="1391"/>
      <c r="B8" s="338" t="s">
        <v>732</v>
      </c>
      <c r="C8" s="339" t="s">
        <v>418</v>
      </c>
      <c r="D8" s="339" t="s">
        <v>153</v>
      </c>
      <c r="E8" s="338" t="s">
        <v>733</v>
      </c>
      <c r="F8" s="339" t="s">
        <v>134</v>
      </c>
      <c r="G8" s="339" t="s">
        <v>135</v>
      </c>
      <c r="H8" s="339" t="s">
        <v>154</v>
      </c>
      <c r="I8" s="339" t="s">
        <v>155</v>
      </c>
      <c r="J8" s="339" t="s">
        <v>156</v>
      </c>
      <c r="K8" s="339" t="s">
        <v>157</v>
      </c>
      <c r="L8" s="486" t="s">
        <v>987</v>
      </c>
      <c r="M8" s="484"/>
      <c r="N8" s="484"/>
      <c r="O8" s="484"/>
      <c r="P8" s="484"/>
      <c r="Q8" s="484"/>
      <c r="R8" s="484"/>
      <c r="S8" s="484"/>
      <c r="T8" s="484"/>
      <c r="U8" s="484"/>
      <c r="V8" s="484"/>
      <c r="W8" s="484"/>
      <c r="X8" s="484"/>
      <c r="Y8" s="484"/>
      <c r="Z8" s="484"/>
      <c r="AA8" s="484"/>
      <c r="AB8" s="484"/>
    </row>
    <row r="9" spans="1:28" ht="13.5">
      <c r="A9" s="1391"/>
      <c r="B9" s="338" t="s">
        <v>734</v>
      </c>
      <c r="C9" s="339" t="s">
        <v>419</v>
      </c>
      <c r="D9" s="339" t="s">
        <v>158</v>
      </c>
      <c r="E9" s="338" t="s">
        <v>735</v>
      </c>
      <c r="F9" s="339" t="s">
        <v>134</v>
      </c>
      <c r="G9" s="339" t="s">
        <v>135</v>
      </c>
      <c r="H9" s="339" t="s">
        <v>159</v>
      </c>
      <c r="I9" s="339" t="s">
        <v>160</v>
      </c>
      <c r="J9" s="339" t="s">
        <v>161</v>
      </c>
      <c r="K9" s="339" t="s">
        <v>162</v>
      </c>
      <c r="L9" s="486" t="s">
        <v>988</v>
      </c>
      <c r="M9" s="484"/>
      <c r="N9" s="484"/>
      <c r="O9" s="484"/>
      <c r="P9" s="484"/>
      <c r="Q9" s="484"/>
      <c r="R9" s="484"/>
      <c r="S9" s="484"/>
      <c r="T9" s="484"/>
      <c r="U9" s="484"/>
      <c r="V9" s="484"/>
      <c r="W9" s="484"/>
      <c r="X9" s="484"/>
      <c r="Y9" s="484"/>
      <c r="Z9" s="484"/>
      <c r="AA9" s="484"/>
      <c r="AB9" s="484"/>
    </row>
    <row r="10" spans="1:28" ht="13.5">
      <c r="A10" s="1391"/>
      <c r="B10" s="338" t="s">
        <v>736</v>
      </c>
      <c r="C10" s="339" t="s">
        <v>420</v>
      </c>
      <c r="D10" s="339" t="s">
        <v>163</v>
      </c>
      <c r="E10" s="338" t="s">
        <v>736</v>
      </c>
      <c r="F10" s="339" t="s">
        <v>134</v>
      </c>
      <c r="G10" s="339" t="s">
        <v>135</v>
      </c>
      <c r="H10" s="339" t="s">
        <v>164</v>
      </c>
      <c r="I10" s="339" t="s">
        <v>959</v>
      </c>
      <c r="J10" s="339" t="s">
        <v>165</v>
      </c>
      <c r="K10" s="339" t="s">
        <v>166</v>
      </c>
      <c r="L10" s="486" t="s">
        <v>989</v>
      </c>
      <c r="M10" s="484"/>
      <c r="N10" s="484"/>
      <c r="O10" s="484"/>
      <c r="P10" s="484"/>
      <c r="Q10" s="484"/>
      <c r="R10" s="484"/>
      <c r="S10" s="484"/>
      <c r="T10" s="484"/>
      <c r="U10" s="484"/>
      <c r="V10" s="484"/>
      <c r="W10" s="484"/>
      <c r="X10" s="484"/>
      <c r="Y10" s="484"/>
      <c r="Z10" s="484"/>
      <c r="AA10" s="484"/>
      <c r="AB10" s="484"/>
    </row>
    <row r="11" spans="1:28" ht="13.5">
      <c r="A11" s="484"/>
      <c r="B11" s="338" t="s">
        <v>737</v>
      </c>
      <c r="C11" s="339" t="s">
        <v>421</v>
      </c>
      <c r="D11" s="339" t="s">
        <v>167</v>
      </c>
      <c r="E11" s="338" t="s">
        <v>737</v>
      </c>
      <c r="F11" s="339" t="s">
        <v>134</v>
      </c>
      <c r="G11" s="339" t="s">
        <v>135</v>
      </c>
      <c r="H11" s="339" t="s">
        <v>738</v>
      </c>
      <c r="I11" s="339" t="s">
        <v>168</v>
      </c>
      <c r="J11" s="339" t="s">
        <v>169</v>
      </c>
      <c r="K11" s="339" t="s">
        <v>170</v>
      </c>
      <c r="L11" s="486" t="s">
        <v>1001</v>
      </c>
      <c r="M11" s="484"/>
      <c r="N11" s="484"/>
      <c r="O11" s="484"/>
      <c r="P11" s="484"/>
      <c r="Q11" s="484"/>
      <c r="R11" s="484"/>
      <c r="S11" s="484"/>
      <c r="T11" s="484"/>
      <c r="U11" s="484"/>
      <c r="V11" s="484"/>
      <c r="W11" s="484"/>
      <c r="X11" s="484"/>
      <c r="Y11" s="484"/>
      <c r="Z11" s="484"/>
      <c r="AA11" s="484"/>
      <c r="AB11" s="484"/>
    </row>
    <row r="12" spans="1:28" ht="13.5">
      <c r="A12" s="484"/>
      <c r="B12" s="338" t="s">
        <v>739</v>
      </c>
      <c r="C12" s="339" t="s">
        <v>422</v>
      </c>
      <c r="D12" s="339" t="s">
        <v>171</v>
      </c>
      <c r="E12" s="338" t="s">
        <v>739</v>
      </c>
      <c r="F12" s="339" t="s">
        <v>134</v>
      </c>
      <c r="G12" s="339" t="s">
        <v>135</v>
      </c>
      <c r="H12" s="339" t="s">
        <v>172</v>
      </c>
      <c r="I12" s="339" t="s">
        <v>173</v>
      </c>
      <c r="J12" s="339" t="s">
        <v>174</v>
      </c>
      <c r="K12" s="339" t="s">
        <v>175</v>
      </c>
      <c r="L12" s="486" t="s">
        <v>1008</v>
      </c>
      <c r="M12" s="484"/>
      <c r="N12" s="484"/>
      <c r="O12" s="484"/>
      <c r="P12" s="484"/>
      <c r="Q12" s="484"/>
      <c r="R12" s="484"/>
      <c r="S12" s="484"/>
      <c r="T12" s="484"/>
      <c r="U12" s="484"/>
      <c r="V12" s="484"/>
      <c r="W12" s="484"/>
      <c r="X12" s="484"/>
      <c r="Y12" s="484"/>
      <c r="Z12" s="484"/>
      <c r="AA12" s="484"/>
      <c r="AB12" s="484"/>
    </row>
    <row r="13" spans="1:28" ht="13.5">
      <c r="A13" s="484"/>
      <c r="B13" s="338" t="s">
        <v>740</v>
      </c>
      <c r="C13" s="339" t="s">
        <v>423</v>
      </c>
      <c r="D13" s="339" t="s">
        <v>176</v>
      </c>
      <c r="E13" s="338" t="s">
        <v>741</v>
      </c>
      <c r="F13" s="339" t="s">
        <v>134</v>
      </c>
      <c r="G13" s="339" t="s">
        <v>135</v>
      </c>
      <c r="H13" s="339" t="s">
        <v>177</v>
      </c>
      <c r="I13" s="339" t="s">
        <v>178</v>
      </c>
      <c r="J13" s="339" t="s">
        <v>179</v>
      </c>
      <c r="K13" s="339" t="s">
        <v>180</v>
      </c>
      <c r="L13" s="486" t="s">
        <v>1002</v>
      </c>
      <c r="M13" s="484"/>
      <c r="N13" s="484"/>
      <c r="O13" s="484"/>
      <c r="P13" s="484"/>
      <c r="Q13" s="484"/>
      <c r="R13" s="484"/>
      <c r="S13" s="484"/>
      <c r="T13" s="484"/>
      <c r="U13" s="484"/>
      <c r="V13" s="484"/>
      <c r="W13" s="484"/>
      <c r="X13" s="484"/>
      <c r="Y13" s="484"/>
      <c r="Z13" s="484"/>
      <c r="AA13" s="484"/>
      <c r="AB13" s="484"/>
    </row>
    <row r="14" spans="1:28" ht="13.5">
      <c r="A14" s="484"/>
      <c r="B14" s="338" t="s">
        <v>742</v>
      </c>
      <c r="C14" s="339" t="s">
        <v>424</v>
      </c>
      <c r="D14" s="339" t="s">
        <v>181</v>
      </c>
      <c r="E14" s="338" t="s">
        <v>743</v>
      </c>
      <c r="F14" s="339" t="s">
        <v>134</v>
      </c>
      <c r="G14" s="339" t="s">
        <v>135</v>
      </c>
      <c r="H14" s="339" t="s">
        <v>182</v>
      </c>
      <c r="I14" s="339" t="s">
        <v>183</v>
      </c>
      <c r="J14" s="339" t="s">
        <v>184</v>
      </c>
      <c r="K14" s="339" t="s">
        <v>185</v>
      </c>
      <c r="L14" s="486" t="s">
        <v>1003</v>
      </c>
      <c r="M14" s="484"/>
      <c r="N14" s="484"/>
      <c r="O14" s="484"/>
      <c r="P14" s="484"/>
      <c r="Q14" s="484"/>
      <c r="R14" s="484"/>
      <c r="S14" s="484"/>
      <c r="T14" s="484"/>
      <c r="U14" s="484"/>
      <c r="V14" s="484"/>
      <c r="W14" s="484"/>
      <c r="X14" s="484"/>
      <c r="Y14" s="484"/>
      <c r="Z14" s="484"/>
      <c r="AA14" s="484"/>
      <c r="AB14" s="484"/>
    </row>
    <row r="15" spans="1:28" ht="13.5">
      <c r="A15" s="484"/>
      <c r="B15" s="338" t="s">
        <v>744</v>
      </c>
      <c r="C15" s="339" t="s">
        <v>425</v>
      </c>
      <c r="D15" s="339" t="s">
        <v>186</v>
      </c>
      <c r="E15" s="338" t="s">
        <v>745</v>
      </c>
      <c r="F15" s="339" t="s">
        <v>134</v>
      </c>
      <c r="G15" s="339" t="s">
        <v>135</v>
      </c>
      <c r="H15" s="339" t="s">
        <v>187</v>
      </c>
      <c r="I15" s="339" t="s">
        <v>188</v>
      </c>
      <c r="J15" s="339" t="s">
        <v>189</v>
      </c>
      <c r="K15" s="339" t="s">
        <v>190</v>
      </c>
      <c r="L15" s="486" t="s">
        <v>1004</v>
      </c>
      <c r="M15" s="484"/>
      <c r="N15" s="484"/>
      <c r="O15" s="484"/>
      <c r="P15" s="484"/>
      <c r="Q15" s="484"/>
      <c r="R15" s="484"/>
      <c r="S15" s="484"/>
      <c r="T15" s="484"/>
      <c r="U15" s="484"/>
      <c r="V15" s="484"/>
      <c r="W15" s="484"/>
      <c r="X15" s="484"/>
      <c r="Y15" s="484"/>
      <c r="Z15" s="484"/>
      <c r="AA15" s="484"/>
      <c r="AB15" s="484"/>
    </row>
    <row r="16" spans="1:28" ht="13.5">
      <c r="A16" s="484"/>
      <c r="B16" s="338" t="s">
        <v>746</v>
      </c>
      <c r="C16" s="339" t="s">
        <v>426</v>
      </c>
      <c r="D16" s="339" t="s">
        <v>191</v>
      </c>
      <c r="E16" s="338" t="s">
        <v>747</v>
      </c>
      <c r="F16" s="339" t="s">
        <v>134</v>
      </c>
      <c r="G16" s="339" t="s">
        <v>135</v>
      </c>
      <c r="H16" s="339" t="s">
        <v>964</v>
      </c>
      <c r="I16" s="339" t="s">
        <v>965</v>
      </c>
      <c r="J16" s="339" t="s">
        <v>192</v>
      </c>
      <c r="K16" s="339" t="s">
        <v>966</v>
      </c>
      <c r="L16" s="486" t="s">
        <v>1005</v>
      </c>
      <c r="M16" s="484"/>
      <c r="N16" s="484"/>
      <c r="O16" s="484"/>
      <c r="P16" s="484"/>
      <c r="Q16" s="484"/>
      <c r="R16" s="484"/>
      <c r="S16" s="484"/>
      <c r="T16" s="484"/>
      <c r="U16" s="484"/>
      <c r="V16" s="484"/>
      <c r="W16" s="484"/>
      <c r="X16" s="484"/>
      <c r="Y16" s="484"/>
      <c r="Z16" s="484"/>
      <c r="AA16" s="484"/>
      <c r="AB16" s="484"/>
    </row>
    <row r="17" spans="1:28" ht="13.5">
      <c r="A17" s="484"/>
      <c r="B17" s="338" t="s">
        <v>748</v>
      </c>
      <c r="C17" s="339" t="s">
        <v>427</v>
      </c>
      <c r="D17" s="339" t="s">
        <v>193</v>
      </c>
      <c r="E17" s="338" t="s">
        <v>749</v>
      </c>
      <c r="F17" s="339" t="s">
        <v>134</v>
      </c>
      <c r="G17" s="339" t="s">
        <v>135</v>
      </c>
      <c r="H17" s="339" t="s">
        <v>194</v>
      </c>
      <c r="I17" s="339" t="s">
        <v>195</v>
      </c>
      <c r="J17" s="339" t="s">
        <v>196</v>
      </c>
      <c r="K17" s="339" t="s">
        <v>197</v>
      </c>
      <c r="L17" s="486" t="s">
        <v>1006</v>
      </c>
      <c r="M17" s="484"/>
      <c r="N17" s="484"/>
      <c r="O17" s="484"/>
      <c r="P17" s="484"/>
      <c r="Q17" s="484"/>
      <c r="R17" s="484"/>
      <c r="S17" s="484"/>
      <c r="T17" s="484"/>
      <c r="U17" s="484"/>
      <c r="V17" s="484"/>
      <c r="W17" s="484"/>
      <c r="X17" s="484"/>
      <c r="Y17" s="484"/>
      <c r="Z17" s="484"/>
      <c r="AA17" s="484"/>
      <c r="AB17" s="484"/>
    </row>
    <row r="18" spans="1:28" ht="13.5">
      <c r="A18" s="484"/>
      <c r="B18" s="338" t="s">
        <v>750</v>
      </c>
      <c r="C18" s="339" t="s">
        <v>428</v>
      </c>
      <c r="D18" s="339" t="s">
        <v>198</v>
      </c>
      <c r="E18" s="338" t="s">
        <v>751</v>
      </c>
      <c r="F18" s="339" t="s">
        <v>134</v>
      </c>
      <c r="G18" s="339" t="s">
        <v>135</v>
      </c>
      <c r="H18" s="339" t="s">
        <v>199</v>
      </c>
      <c r="I18" s="339" t="s">
        <v>200</v>
      </c>
      <c r="J18" s="339" t="s">
        <v>201</v>
      </c>
      <c r="K18" s="339" t="s">
        <v>202</v>
      </c>
      <c r="L18" s="339" t="s">
        <v>917</v>
      </c>
      <c r="M18" s="484"/>
      <c r="N18" s="484"/>
      <c r="O18" s="484"/>
      <c r="P18" s="484"/>
      <c r="Q18" s="484"/>
      <c r="R18" s="484"/>
      <c r="S18" s="484"/>
      <c r="T18" s="484"/>
      <c r="U18" s="484"/>
      <c r="V18" s="484"/>
      <c r="W18" s="484"/>
      <c r="X18" s="484"/>
      <c r="Y18" s="484"/>
      <c r="Z18" s="484"/>
      <c r="AA18" s="484"/>
      <c r="AB18" s="484"/>
    </row>
    <row r="19" spans="1:28" ht="13.5">
      <c r="A19" s="484"/>
      <c r="B19" s="338" t="s">
        <v>752</v>
      </c>
      <c r="C19" s="339" t="s">
        <v>429</v>
      </c>
      <c r="D19" s="339" t="s">
        <v>203</v>
      </c>
      <c r="E19" s="338" t="s">
        <v>753</v>
      </c>
      <c r="F19" s="339" t="s">
        <v>134</v>
      </c>
      <c r="G19" s="339" t="s">
        <v>135</v>
      </c>
      <c r="H19" s="339" t="s">
        <v>204</v>
      </c>
      <c r="I19" s="339" t="s">
        <v>205</v>
      </c>
      <c r="J19" s="339" t="s">
        <v>206</v>
      </c>
      <c r="K19" s="339" t="s">
        <v>975</v>
      </c>
      <c r="L19" s="339" t="s">
        <v>920</v>
      </c>
      <c r="M19" s="484"/>
      <c r="N19" s="484"/>
      <c r="O19" s="484"/>
      <c r="P19" s="484"/>
      <c r="Q19" s="484"/>
      <c r="R19" s="484"/>
      <c r="S19" s="484"/>
      <c r="T19" s="484"/>
      <c r="U19" s="484"/>
      <c r="V19" s="484"/>
      <c r="W19" s="484"/>
      <c r="X19" s="484"/>
      <c r="Y19" s="484"/>
      <c r="Z19" s="484"/>
      <c r="AA19" s="484"/>
      <c r="AB19" s="484"/>
    </row>
    <row r="20" spans="1:28" ht="13.5">
      <c r="A20" s="484"/>
      <c r="B20" s="338" t="s">
        <v>754</v>
      </c>
      <c r="C20" s="339" t="s">
        <v>430</v>
      </c>
      <c r="D20" s="339" t="s">
        <v>207</v>
      </c>
      <c r="E20" s="338" t="s">
        <v>755</v>
      </c>
      <c r="F20" s="339" t="s">
        <v>134</v>
      </c>
      <c r="G20" s="339" t="s">
        <v>135</v>
      </c>
      <c r="H20" s="339" t="s">
        <v>208</v>
      </c>
      <c r="I20" s="339" t="s">
        <v>209</v>
      </c>
      <c r="J20" s="339" t="s">
        <v>210</v>
      </c>
      <c r="K20" s="339" t="s">
        <v>211</v>
      </c>
      <c r="L20" s="339" t="s">
        <v>756</v>
      </c>
      <c r="M20" s="484"/>
      <c r="N20" s="484"/>
      <c r="O20" s="484"/>
      <c r="P20" s="484"/>
      <c r="Q20" s="484"/>
      <c r="R20" s="484"/>
      <c r="S20" s="484"/>
      <c r="T20" s="484"/>
      <c r="U20" s="484"/>
      <c r="V20" s="484"/>
      <c r="W20" s="484"/>
      <c r="X20" s="484"/>
      <c r="Y20" s="484"/>
      <c r="Z20" s="484"/>
      <c r="AA20" s="484"/>
      <c r="AB20" s="484"/>
    </row>
    <row r="21" spans="1:28" ht="13.5">
      <c r="A21" s="484"/>
      <c r="B21" s="338" t="s">
        <v>757</v>
      </c>
      <c r="C21" s="339" t="s">
        <v>212</v>
      </c>
      <c r="D21" s="339" t="s">
        <v>213</v>
      </c>
      <c r="E21" s="338" t="s">
        <v>757</v>
      </c>
      <c r="F21" s="339" t="s">
        <v>134</v>
      </c>
      <c r="G21" s="339" t="s">
        <v>135</v>
      </c>
      <c r="H21" s="339" t="s">
        <v>214</v>
      </c>
      <c r="I21" s="339" t="s">
        <v>215</v>
      </c>
      <c r="J21" s="339" t="s">
        <v>216</v>
      </c>
      <c r="K21" s="339" t="s">
        <v>217</v>
      </c>
      <c r="L21" s="339" t="s">
        <v>218</v>
      </c>
      <c r="M21" s="484"/>
      <c r="N21" s="484"/>
      <c r="O21" s="484"/>
      <c r="P21" s="484"/>
      <c r="Q21" s="484"/>
      <c r="R21" s="484"/>
      <c r="S21" s="484"/>
      <c r="T21" s="484"/>
      <c r="U21" s="484"/>
      <c r="V21" s="484"/>
      <c r="W21" s="484"/>
      <c r="X21" s="484"/>
      <c r="Y21" s="484"/>
      <c r="Z21" s="484"/>
      <c r="AA21" s="484"/>
      <c r="AB21" s="484"/>
    </row>
    <row r="22" spans="1:28" ht="13.5">
      <c r="A22" s="484"/>
      <c r="B22" s="338" t="s">
        <v>758</v>
      </c>
      <c r="C22" s="339" t="s">
        <v>219</v>
      </c>
      <c r="D22" s="339" t="s">
        <v>220</v>
      </c>
      <c r="E22" s="338" t="s">
        <v>758</v>
      </c>
      <c r="F22" s="339" t="s">
        <v>134</v>
      </c>
      <c r="G22" s="339" t="s">
        <v>135</v>
      </c>
      <c r="H22" s="339" t="s">
        <v>221</v>
      </c>
      <c r="I22" s="339" t="s">
        <v>222</v>
      </c>
      <c r="J22" s="339" t="s">
        <v>223</v>
      </c>
      <c r="K22" s="339" t="s">
        <v>224</v>
      </c>
      <c r="L22" s="486" t="s">
        <v>1013</v>
      </c>
      <c r="M22" s="484"/>
      <c r="N22" s="484"/>
      <c r="O22" s="484"/>
      <c r="P22" s="484"/>
      <c r="Q22" s="484"/>
      <c r="R22" s="484"/>
      <c r="S22" s="484"/>
      <c r="T22" s="484"/>
      <c r="U22" s="484"/>
      <c r="V22" s="484"/>
      <c r="W22" s="484"/>
      <c r="X22" s="484"/>
      <c r="Y22" s="484"/>
      <c r="Z22" s="484"/>
      <c r="AA22" s="484"/>
      <c r="AB22" s="484"/>
    </row>
    <row r="23" spans="1:28" ht="13.5">
      <c r="A23" s="484"/>
      <c r="B23" s="338" t="s">
        <v>759</v>
      </c>
      <c r="C23" s="339" t="s">
        <v>225</v>
      </c>
      <c r="D23" s="339" t="s">
        <v>226</v>
      </c>
      <c r="E23" s="338" t="s">
        <v>759</v>
      </c>
      <c r="F23" s="339" t="s">
        <v>134</v>
      </c>
      <c r="G23" s="339" t="s">
        <v>135</v>
      </c>
      <c r="H23" s="339" t="s">
        <v>227</v>
      </c>
      <c r="I23" s="339" t="s">
        <v>228</v>
      </c>
      <c r="J23" s="339" t="s">
        <v>229</v>
      </c>
      <c r="K23" s="339" t="s">
        <v>230</v>
      </c>
      <c r="L23" s="486" t="s">
        <v>1014</v>
      </c>
      <c r="M23" s="484"/>
      <c r="N23" s="484"/>
      <c r="O23" s="484"/>
      <c r="P23" s="484"/>
      <c r="Q23" s="484"/>
      <c r="R23" s="484"/>
      <c r="S23" s="484"/>
      <c r="T23" s="484"/>
      <c r="U23" s="484"/>
      <c r="V23" s="484"/>
      <c r="W23" s="484"/>
      <c r="X23" s="484"/>
      <c r="Y23" s="484"/>
      <c r="Z23" s="484"/>
      <c r="AA23" s="484"/>
      <c r="AB23" s="484"/>
    </row>
    <row r="24" spans="1:28" ht="13.5">
      <c r="A24" s="484"/>
      <c r="B24" s="338" t="s">
        <v>760</v>
      </c>
      <c r="C24" s="339" t="s">
        <v>231</v>
      </c>
      <c r="D24" s="339" t="s">
        <v>232</v>
      </c>
      <c r="E24" s="338" t="s">
        <v>761</v>
      </c>
      <c r="F24" s="339" t="s">
        <v>134</v>
      </c>
      <c r="G24" s="339" t="s">
        <v>135</v>
      </c>
      <c r="H24" s="339" t="s">
        <v>233</v>
      </c>
      <c r="I24" s="339" t="s">
        <v>234</v>
      </c>
      <c r="J24" s="339" t="s">
        <v>235</v>
      </c>
      <c r="K24" s="339" t="s">
        <v>236</v>
      </c>
      <c r="L24" s="486" t="s">
        <v>1015</v>
      </c>
      <c r="M24" s="484"/>
      <c r="N24" s="484"/>
      <c r="O24" s="484"/>
      <c r="P24" s="484"/>
      <c r="Q24" s="484"/>
      <c r="R24" s="484"/>
      <c r="S24" s="484"/>
      <c r="T24" s="484"/>
      <c r="U24" s="484"/>
      <c r="V24" s="484"/>
      <c r="W24" s="484"/>
      <c r="X24" s="484"/>
      <c r="Y24" s="484"/>
      <c r="Z24" s="484"/>
      <c r="AA24" s="484"/>
      <c r="AB24" s="484"/>
    </row>
    <row r="25" spans="1:28" ht="13.5">
      <c r="A25" s="484"/>
      <c r="B25" s="338" t="s">
        <v>762</v>
      </c>
      <c r="C25" s="339" t="s">
        <v>237</v>
      </c>
      <c r="D25" s="339" t="s">
        <v>238</v>
      </c>
      <c r="E25" s="338" t="s">
        <v>762</v>
      </c>
      <c r="F25" s="339" t="s">
        <v>134</v>
      </c>
      <c r="G25" s="339" t="s">
        <v>135</v>
      </c>
      <c r="H25" s="339" t="s">
        <v>239</v>
      </c>
      <c r="I25" s="339" t="s">
        <v>240</v>
      </c>
      <c r="J25" s="339" t="s">
        <v>241</v>
      </c>
      <c r="K25" s="339" t="s">
        <v>763</v>
      </c>
      <c r="L25" s="486" t="s">
        <v>1009</v>
      </c>
      <c r="M25" s="484"/>
      <c r="N25" s="484"/>
      <c r="O25" s="484"/>
      <c r="P25" s="484"/>
      <c r="Q25" s="484"/>
      <c r="R25" s="484"/>
      <c r="S25" s="484"/>
      <c r="T25" s="484"/>
      <c r="U25" s="484"/>
      <c r="V25" s="484"/>
      <c r="W25" s="484"/>
      <c r="X25" s="484"/>
      <c r="Y25" s="484"/>
      <c r="Z25" s="484"/>
      <c r="AA25" s="484"/>
      <c r="AB25" s="484"/>
    </row>
    <row r="26" spans="1:28" ht="13.5">
      <c r="A26" s="484"/>
      <c r="B26" s="338" t="s">
        <v>764</v>
      </c>
      <c r="C26" s="339" t="s">
        <v>431</v>
      </c>
      <c r="D26" s="339" t="s">
        <v>403</v>
      </c>
      <c r="E26" s="338" t="s">
        <v>764</v>
      </c>
      <c r="F26" s="339" t="s">
        <v>134</v>
      </c>
      <c r="G26" s="339" t="s">
        <v>509</v>
      </c>
      <c r="H26" s="339" t="s">
        <v>242</v>
      </c>
      <c r="I26" s="339" t="s">
        <v>243</v>
      </c>
      <c r="J26" s="339" t="s">
        <v>244</v>
      </c>
      <c r="K26" s="339" t="s">
        <v>245</v>
      </c>
      <c r="L26" s="339" t="s">
        <v>246</v>
      </c>
      <c r="M26" s="484"/>
      <c r="N26" s="484"/>
      <c r="O26" s="484"/>
      <c r="P26" s="484"/>
      <c r="Q26" s="484"/>
      <c r="R26" s="484"/>
      <c r="S26" s="484"/>
      <c r="T26" s="484"/>
      <c r="U26" s="484"/>
      <c r="V26" s="484"/>
      <c r="W26" s="484"/>
      <c r="X26" s="484"/>
      <c r="Y26" s="484"/>
      <c r="Z26" s="484"/>
      <c r="AA26" s="484"/>
      <c r="AB26" s="484"/>
    </row>
    <row r="27" spans="1:28" ht="13.5">
      <c r="A27" s="484"/>
      <c r="B27" s="338" t="s">
        <v>765</v>
      </c>
      <c r="C27" s="339" t="s">
        <v>432</v>
      </c>
      <c r="D27" s="339" t="s">
        <v>404</v>
      </c>
      <c r="E27" s="338" t="s">
        <v>765</v>
      </c>
      <c r="F27" s="339" t="s">
        <v>134</v>
      </c>
      <c r="G27" s="339" t="s">
        <v>135</v>
      </c>
      <c r="H27" s="339" t="s">
        <v>247</v>
      </c>
      <c r="I27" s="339" t="s">
        <v>248</v>
      </c>
      <c r="J27" s="339" t="s">
        <v>249</v>
      </c>
      <c r="K27" s="339" t="s">
        <v>250</v>
      </c>
      <c r="L27" s="339" t="s">
        <v>251</v>
      </c>
      <c r="M27" s="484"/>
      <c r="N27" s="484"/>
      <c r="O27" s="484"/>
      <c r="P27" s="484"/>
      <c r="Q27" s="484"/>
      <c r="R27" s="484"/>
      <c r="S27" s="484"/>
      <c r="T27" s="484"/>
      <c r="U27" s="484"/>
      <c r="V27" s="484"/>
      <c r="W27" s="484"/>
      <c r="X27" s="484"/>
      <c r="Y27" s="484"/>
      <c r="Z27" s="484"/>
      <c r="AA27" s="484"/>
      <c r="AB27" s="484"/>
    </row>
    <row r="28" spans="1:28" ht="13.5">
      <c r="A28" s="484"/>
      <c r="B28" s="338" t="s">
        <v>766</v>
      </c>
      <c r="C28" s="339" t="s">
        <v>433</v>
      </c>
      <c r="D28" s="339" t="s">
        <v>252</v>
      </c>
      <c r="E28" s="338" t="s">
        <v>767</v>
      </c>
      <c r="F28" s="339" t="s">
        <v>134</v>
      </c>
      <c r="G28" s="339" t="s">
        <v>135</v>
      </c>
      <c r="H28" s="339" t="s">
        <v>253</v>
      </c>
      <c r="I28" s="339" t="s">
        <v>972</v>
      </c>
      <c r="J28" s="339" t="s">
        <v>254</v>
      </c>
      <c r="K28" s="339" t="s">
        <v>255</v>
      </c>
      <c r="L28" s="339" t="s">
        <v>256</v>
      </c>
      <c r="M28" s="484"/>
      <c r="N28" s="484"/>
      <c r="O28" s="484"/>
      <c r="P28" s="484"/>
      <c r="Q28" s="484"/>
      <c r="R28" s="484"/>
      <c r="S28" s="484"/>
      <c r="T28" s="484"/>
      <c r="U28" s="484"/>
      <c r="V28" s="484"/>
      <c r="W28" s="484"/>
      <c r="X28" s="484"/>
      <c r="Y28" s="484"/>
      <c r="Z28" s="484"/>
      <c r="AA28" s="484"/>
      <c r="AB28" s="484"/>
    </row>
    <row r="29" spans="1:28" ht="13.5">
      <c r="A29" s="484"/>
      <c r="B29" s="338" t="s">
        <v>768</v>
      </c>
      <c r="C29" s="339" t="s">
        <v>434</v>
      </c>
      <c r="D29" s="339" t="s">
        <v>257</v>
      </c>
      <c r="E29" s="338" t="s">
        <v>769</v>
      </c>
      <c r="F29" s="339" t="s">
        <v>134</v>
      </c>
      <c r="G29" s="339" t="s">
        <v>135</v>
      </c>
      <c r="H29" s="339" t="s">
        <v>258</v>
      </c>
      <c r="I29" s="339" t="s">
        <v>259</v>
      </c>
      <c r="J29" s="339" t="s">
        <v>260</v>
      </c>
      <c r="K29" s="339" t="s">
        <v>261</v>
      </c>
      <c r="L29" s="486" t="s">
        <v>1016</v>
      </c>
      <c r="M29" s="484"/>
      <c r="N29" s="484"/>
      <c r="O29" s="484"/>
      <c r="P29" s="484"/>
      <c r="Q29" s="484"/>
      <c r="R29" s="484"/>
      <c r="S29" s="484"/>
      <c r="T29" s="484"/>
      <c r="U29" s="484"/>
      <c r="V29" s="484"/>
      <c r="W29" s="484"/>
      <c r="X29" s="484"/>
      <c r="Y29" s="484"/>
      <c r="Z29" s="484"/>
      <c r="AA29" s="484"/>
      <c r="AB29" s="484"/>
    </row>
    <row r="30" spans="1:28" ht="13.5">
      <c r="A30" s="484"/>
      <c r="B30" s="338" t="s">
        <v>770</v>
      </c>
      <c r="C30" s="339" t="s">
        <v>435</v>
      </c>
      <c r="D30" s="339" t="s">
        <v>405</v>
      </c>
      <c r="E30" s="338" t="s">
        <v>770</v>
      </c>
      <c r="F30" s="339" t="s">
        <v>134</v>
      </c>
      <c r="G30" s="339" t="s">
        <v>135</v>
      </c>
      <c r="H30" s="339" t="s">
        <v>262</v>
      </c>
      <c r="I30" s="339" t="s">
        <v>963</v>
      </c>
      <c r="J30" s="339" t="s">
        <v>771</v>
      </c>
      <c r="K30" s="339" t="s">
        <v>263</v>
      </c>
      <c r="L30" s="339" t="s">
        <v>916</v>
      </c>
      <c r="M30" s="484"/>
      <c r="N30" s="484"/>
      <c r="O30" s="484"/>
      <c r="P30" s="484"/>
      <c r="Q30" s="484"/>
      <c r="R30" s="484"/>
      <c r="S30" s="484"/>
      <c r="T30" s="484"/>
      <c r="U30" s="484"/>
      <c r="V30" s="484"/>
      <c r="W30" s="484"/>
      <c r="X30" s="484"/>
      <c r="Y30" s="484"/>
      <c r="Z30" s="484"/>
      <c r="AA30" s="484"/>
      <c r="AB30" s="484"/>
    </row>
    <row r="31" spans="1:28" ht="13.5">
      <c r="A31" s="484"/>
      <c r="B31" s="338" t="s">
        <v>772</v>
      </c>
      <c r="C31" s="339" t="s">
        <v>264</v>
      </c>
      <c r="D31" s="339" t="s">
        <v>265</v>
      </c>
      <c r="E31" s="338" t="s">
        <v>773</v>
      </c>
      <c r="F31" s="339" t="s">
        <v>134</v>
      </c>
      <c r="G31" s="339" t="s">
        <v>135</v>
      </c>
      <c r="H31" s="339" t="s">
        <v>266</v>
      </c>
      <c r="I31" s="339" t="s">
        <v>267</v>
      </c>
      <c r="J31" s="339" t="s">
        <v>268</v>
      </c>
      <c r="K31" s="339" t="s">
        <v>269</v>
      </c>
      <c r="L31" s="486" t="s">
        <v>1017</v>
      </c>
      <c r="M31" s="484"/>
      <c r="N31" s="484"/>
      <c r="O31" s="484"/>
      <c r="P31" s="484"/>
      <c r="Q31" s="484"/>
      <c r="R31" s="484"/>
      <c r="S31" s="484"/>
      <c r="T31" s="484"/>
      <c r="U31" s="484"/>
      <c r="V31" s="484"/>
      <c r="W31" s="484"/>
      <c r="X31" s="484"/>
      <c r="Y31" s="484"/>
      <c r="Z31" s="484"/>
      <c r="AA31" s="484"/>
      <c r="AB31" s="484"/>
    </row>
    <row r="32" spans="1:28" ht="13.5">
      <c r="A32" s="484"/>
      <c r="B32" s="338" t="s">
        <v>774</v>
      </c>
      <c r="C32" s="339" t="s">
        <v>436</v>
      </c>
      <c r="D32" s="339" t="s">
        <v>270</v>
      </c>
      <c r="E32" s="338" t="s">
        <v>774</v>
      </c>
      <c r="F32" s="339" t="s">
        <v>134</v>
      </c>
      <c r="G32" s="339" t="s">
        <v>135</v>
      </c>
      <c r="H32" s="339" t="s">
        <v>271</v>
      </c>
      <c r="I32" s="339" t="s">
        <v>272</v>
      </c>
      <c r="J32" s="339" t="s">
        <v>273</v>
      </c>
      <c r="K32" s="339" t="s">
        <v>274</v>
      </c>
      <c r="L32" s="486" t="s">
        <v>1018</v>
      </c>
      <c r="M32" s="484"/>
      <c r="N32" s="484"/>
      <c r="O32" s="484"/>
      <c r="P32" s="484"/>
      <c r="Q32" s="484"/>
      <c r="R32" s="484"/>
      <c r="S32" s="484"/>
      <c r="T32" s="484"/>
      <c r="U32" s="484"/>
      <c r="V32" s="484"/>
      <c r="W32" s="484"/>
      <c r="X32" s="484"/>
      <c r="Y32" s="484"/>
      <c r="Z32" s="484"/>
      <c r="AA32" s="484"/>
      <c r="AB32" s="484"/>
    </row>
    <row r="33" spans="1:28" ht="13.5">
      <c r="A33" s="484"/>
      <c r="B33" s="338" t="s">
        <v>775</v>
      </c>
      <c r="C33" s="339" t="s">
        <v>437</v>
      </c>
      <c r="D33" s="339" t="s">
        <v>275</v>
      </c>
      <c r="E33" s="338" t="s">
        <v>775</v>
      </c>
      <c r="F33" s="339" t="s">
        <v>134</v>
      </c>
      <c r="G33" s="339" t="s">
        <v>135</v>
      </c>
      <c r="H33" s="339" t="s">
        <v>276</v>
      </c>
      <c r="I33" s="339" t="s">
        <v>277</v>
      </c>
      <c r="J33" s="339" t="s">
        <v>278</v>
      </c>
      <c r="K33" s="339" t="s">
        <v>279</v>
      </c>
      <c r="L33" s="486" t="s">
        <v>1010</v>
      </c>
      <c r="M33" s="484"/>
      <c r="N33" s="484"/>
      <c r="O33" s="484"/>
      <c r="P33" s="484"/>
      <c r="Q33" s="484"/>
      <c r="R33" s="484"/>
      <c r="S33" s="484"/>
      <c r="T33" s="484"/>
      <c r="U33" s="484"/>
      <c r="V33" s="484"/>
      <c r="W33" s="484"/>
      <c r="X33" s="484"/>
      <c r="Y33" s="484"/>
      <c r="Z33" s="484"/>
      <c r="AA33" s="484"/>
      <c r="AB33" s="484"/>
    </row>
    <row r="34" spans="1:28" ht="13.5">
      <c r="A34" s="484"/>
      <c r="B34" s="338" t="s">
        <v>776</v>
      </c>
      <c r="C34" s="339" t="s">
        <v>438</v>
      </c>
      <c r="D34" s="339" t="s">
        <v>280</v>
      </c>
      <c r="E34" s="338" t="s">
        <v>776</v>
      </c>
      <c r="F34" s="339" t="s">
        <v>134</v>
      </c>
      <c r="G34" s="339" t="s">
        <v>135</v>
      </c>
      <c r="H34" s="339" t="s">
        <v>281</v>
      </c>
      <c r="I34" s="339" t="s">
        <v>282</v>
      </c>
      <c r="J34" s="339" t="s">
        <v>283</v>
      </c>
      <c r="K34" s="339" t="s">
        <v>284</v>
      </c>
      <c r="L34" s="486" t="s">
        <v>1019</v>
      </c>
      <c r="M34" s="484"/>
      <c r="N34" s="484"/>
      <c r="O34" s="484"/>
      <c r="P34" s="484"/>
      <c r="Q34" s="484"/>
      <c r="R34" s="484"/>
      <c r="S34" s="484"/>
      <c r="T34" s="484"/>
      <c r="U34" s="484"/>
      <c r="V34" s="484"/>
      <c r="W34" s="484"/>
      <c r="X34" s="484"/>
      <c r="Y34" s="484"/>
      <c r="Z34" s="484"/>
      <c r="AA34" s="484"/>
      <c r="AB34" s="484"/>
    </row>
    <row r="35" spans="1:28" ht="13.5">
      <c r="A35" s="484"/>
      <c r="B35" s="338" t="s">
        <v>777</v>
      </c>
      <c r="C35" s="339" t="s">
        <v>778</v>
      </c>
      <c r="D35" s="339" t="s">
        <v>285</v>
      </c>
      <c r="E35" s="338" t="s">
        <v>777</v>
      </c>
      <c r="F35" s="339" t="s">
        <v>134</v>
      </c>
      <c r="G35" s="339" t="s">
        <v>135</v>
      </c>
      <c r="H35" s="339" t="s">
        <v>286</v>
      </c>
      <c r="I35" s="339" t="s">
        <v>287</v>
      </c>
      <c r="J35" s="339" t="s">
        <v>288</v>
      </c>
      <c r="K35" s="339" t="s">
        <v>289</v>
      </c>
      <c r="L35" s="486" t="s">
        <v>1020</v>
      </c>
      <c r="M35" s="484"/>
      <c r="N35" s="484"/>
      <c r="O35" s="484"/>
      <c r="P35" s="484"/>
      <c r="Q35" s="484"/>
      <c r="R35" s="484"/>
      <c r="S35" s="484"/>
      <c r="T35" s="484"/>
      <c r="U35" s="484"/>
      <c r="V35" s="484"/>
      <c r="W35" s="484"/>
      <c r="X35" s="484"/>
      <c r="Y35" s="484"/>
      <c r="Z35" s="484"/>
      <c r="AA35" s="484"/>
      <c r="AB35" s="484"/>
    </row>
    <row r="36" spans="1:28" ht="13.5">
      <c r="A36" s="484"/>
      <c r="B36" s="338" t="s">
        <v>779</v>
      </c>
      <c r="C36" s="339" t="s">
        <v>439</v>
      </c>
      <c r="D36" s="339" t="s">
        <v>406</v>
      </c>
      <c r="E36" s="338" t="s">
        <v>779</v>
      </c>
      <c r="F36" s="339" t="s">
        <v>398</v>
      </c>
      <c r="G36" s="339" t="s">
        <v>399</v>
      </c>
      <c r="H36" s="339" t="s">
        <v>818</v>
      </c>
      <c r="I36" s="339" t="s">
        <v>819</v>
      </c>
      <c r="J36" s="339" t="s">
        <v>891</v>
      </c>
      <c r="K36" s="339" t="s">
        <v>820</v>
      </c>
      <c r="L36" s="339" t="s">
        <v>407</v>
      </c>
      <c r="M36" s="484"/>
      <c r="N36" s="484"/>
      <c r="O36" s="484"/>
      <c r="P36" s="484"/>
      <c r="Q36" s="484"/>
      <c r="R36" s="484"/>
      <c r="S36" s="484"/>
      <c r="T36" s="484"/>
      <c r="U36" s="484"/>
      <c r="V36" s="484"/>
      <c r="W36" s="484"/>
      <c r="X36" s="484"/>
      <c r="Y36" s="484"/>
      <c r="Z36" s="484"/>
      <c r="AA36" s="484"/>
      <c r="AB36" s="484"/>
    </row>
    <row r="37" spans="1:28" ht="13.5">
      <c r="A37" s="484"/>
      <c r="B37" s="338" t="s">
        <v>821</v>
      </c>
      <c r="C37" s="339" t="s">
        <v>440</v>
      </c>
      <c r="D37" s="339" t="s">
        <v>290</v>
      </c>
      <c r="E37" s="338" t="s">
        <v>780</v>
      </c>
      <c r="F37" s="339" t="s">
        <v>134</v>
      </c>
      <c r="G37" s="339" t="s">
        <v>135</v>
      </c>
      <c r="H37" s="339" t="s">
        <v>291</v>
      </c>
      <c r="I37" s="339" t="s">
        <v>292</v>
      </c>
      <c r="J37" s="339" t="s">
        <v>293</v>
      </c>
      <c r="K37" s="339" t="s">
        <v>294</v>
      </c>
      <c r="L37" s="486" t="s">
        <v>1011</v>
      </c>
      <c r="M37" s="484"/>
      <c r="N37" s="484"/>
      <c r="O37" s="484"/>
      <c r="P37" s="484"/>
      <c r="Q37" s="484"/>
      <c r="R37" s="484"/>
      <c r="S37" s="484"/>
      <c r="T37" s="484"/>
      <c r="U37" s="484"/>
      <c r="V37" s="484"/>
      <c r="W37" s="484"/>
      <c r="X37" s="484"/>
      <c r="Y37" s="484"/>
      <c r="Z37" s="484"/>
      <c r="AA37" s="484"/>
      <c r="AB37" s="484"/>
    </row>
    <row r="38" spans="1:28" ht="13.5">
      <c r="A38" s="484"/>
      <c r="B38" s="338" t="s">
        <v>781</v>
      </c>
      <c r="C38" s="339" t="s">
        <v>441</v>
      </c>
      <c r="D38" s="339" t="s">
        <v>295</v>
      </c>
      <c r="E38" s="338" t="s">
        <v>781</v>
      </c>
      <c r="F38" s="339" t="s">
        <v>134</v>
      </c>
      <c r="G38" s="339" t="s">
        <v>135</v>
      </c>
      <c r="H38" s="339" t="s">
        <v>296</v>
      </c>
      <c r="I38" s="339" t="s">
        <v>297</v>
      </c>
      <c r="J38" s="339" t="s">
        <v>298</v>
      </c>
      <c r="K38" s="339" t="s">
        <v>299</v>
      </c>
      <c r="L38" s="486" t="s">
        <v>1021</v>
      </c>
      <c r="M38" s="484"/>
      <c r="N38" s="484"/>
      <c r="O38" s="484"/>
      <c r="P38" s="484"/>
      <c r="Q38" s="484"/>
      <c r="R38" s="484"/>
      <c r="S38" s="484"/>
      <c r="T38" s="484"/>
      <c r="U38" s="484"/>
      <c r="V38" s="484"/>
      <c r="W38" s="484"/>
      <c r="X38" s="484"/>
      <c r="Y38" s="484"/>
      <c r="Z38" s="484"/>
      <c r="AA38" s="484"/>
      <c r="AB38" s="484"/>
    </row>
    <row r="39" spans="1:28" ht="13.5">
      <c r="A39" s="484"/>
      <c r="B39" s="338" t="s">
        <v>782</v>
      </c>
      <c r="C39" s="339" t="s">
        <v>442</v>
      </c>
      <c r="D39" s="339" t="s">
        <v>300</v>
      </c>
      <c r="E39" s="338" t="s">
        <v>782</v>
      </c>
      <c r="F39" s="339" t="s">
        <v>134</v>
      </c>
      <c r="G39" s="339" t="s">
        <v>135</v>
      </c>
      <c r="H39" s="339" t="s">
        <v>301</v>
      </c>
      <c r="I39" s="339" t="s">
        <v>302</v>
      </c>
      <c r="J39" s="339" t="s">
        <v>303</v>
      </c>
      <c r="K39" s="339" t="s">
        <v>304</v>
      </c>
      <c r="L39" s="486" t="s">
        <v>408</v>
      </c>
      <c r="M39" s="484"/>
      <c r="N39" s="484"/>
      <c r="O39" s="484"/>
      <c r="P39" s="484"/>
      <c r="Q39" s="484"/>
      <c r="R39" s="484"/>
      <c r="S39" s="484"/>
      <c r="T39" s="484"/>
      <c r="U39" s="484"/>
      <c r="V39" s="484"/>
      <c r="W39" s="484"/>
      <c r="X39" s="484"/>
      <c r="Y39" s="484"/>
      <c r="Z39" s="484"/>
      <c r="AA39" s="484"/>
      <c r="AB39" s="484"/>
    </row>
    <row r="40" spans="1:28" ht="13.5">
      <c r="A40" s="484"/>
      <c r="B40" s="338" t="s">
        <v>783</v>
      </c>
      <c r="C40" s="339" t="s">
        <v>443</v>
      </c>
      <c r="D40" s="339" t="s">
        <v>305</v>
      </c>
      <c r="E40" s="338" t="s">
        <v>783</v>
      </c>
      <c r="F40" s="339" t="s">
        <v>134</v>
      </c>
      <c r="G40" s="339" t="s">
        <v>135</v>
      </c>
      <c r="H40" s="339" t="s">
        <v>306</v>
      </c>
      <c r="I40" s="339" t="s">
        <v>974</v>
      </c>
      <c r="J40" s="339" t="s">
        <v>307</v>
      </c>
      <c r="K40" s="339" t="s">
        <v>308</v>
      </c>
      <c r="L40" s="339" t="s">
        <v>915</v>
      </c>
      <c r="M40" s="484"/>
      <c r="N40" s="484"/>
      <c r="O40" s="484"/>
      <c r="P40" s="484"/>
      <c r="Q40" s="484"/>
      <c r="R40" s="484"/>
      <c r="S40" s="484"/>
      <c r="T40" s="484"/>
      <c r="U40" s="484"/>
      <c r="V40" s="484"/>
      <c r="W40" s="484"/>
      <c r="X40" s="484"/>
      <c r="Y40" s="484"/>
      <c r="Z40" s="484"/>
      <c r="AA40" s="484"/>
      <c r="AB40" s="484"/>
    </row>
    <row r="41" spans="1:28" ht="13.5">
      <c r="A41" s="484"/>
      <c r="B41" s="338" t="s">
        <v>784</v>
      </c>
      <c r="C41" s="339" t="s">
        <v>444</v>
      </c>
      <c r="D41" s="339" t="s">
        <v>309</v>
      </c>
      <c r="E41" s="338" t="s">
        <v>784</v>
      </c>
      <c r="F41" s="339" t="s">
        <v>134</v>
      </c>
      <c r="G41" s="339" t="s">
        <v>135</v>
      </c>
      <c r="H41" s="339" t="s">
        <v>310</v>
      </c>
      <c r="I41" s="339" t="s">
        <v>311</v>
      </c>
      <c r="J41" s="339" t="s">
        <v>312</v>
      </c>
      <c r="K41" s="339" t="s">
        <v>313</v>
      </c>
      <c r="L41" s="339" t="s">
        <v>409</v>
      </c>
      <c r="M41" s="484"/>
      <c r="N41" s="484"/>
      <c r="O41" s="484"/>
      <c r="P41" s="484"/>
      <c r="Q41" s="484"/>
      <c r="R41" s="484"/>
      <c r="S41" s="484"/>
      <c r="T41" s="484"/>
      <c r="U41" s="484"/>
      <c r="V41" s="484"/>
      <c r="W41" s="484"/>
      <c r="X41" s="484"/>
      <c r="Y41" s="484"/>
      <c r="Z41" s="484"/>
      <c r="AA41" s="484"/>
      <c r="AB41" s="484"/>
    </row>
    <row r="42" spans="1:28" ht="13.5">
      <c r="A42" s="484"/>
      <c r="B42" s="338" t="s">
        <v>785</v>
      </c>
      <c r="C42" s="339" t="s">
        <v>314</v>
      </c>
      <c r="D42" s="339" t="s">
        <v>315</v>
      </c>
      <c r="E42" s="338" t="s">
        <v>786</v>
      </c>
      <c r="F42" s="339" t="s">
        <v>134</v>
      </c>
      <c r="G42" s="339" t="s">
        <v>135</v>
      </c>
      <c r="H42" s="339" t="s">
        <v>316</v>
      </c>
      <c r="I42" s="339" t="s">
        <v>317</v>
      </c>
      <c r="J42" s="339" t="s">
        <v>318</v>
      </c>
      <c r="K42" s="339" t="s">
        <v>319</v>
      </c>
      <c r="L42" s="486" t="s">
        <v>1022</v>
      </c>
      <c r="M42" s="484"/>
      <c r="N42" s="484"/>
      <c r="O42" s="484"/>
      <c r="P42" s="484"/>
      <c r="Q42" s="484"/>
      <c r="R42" s="484"/>
      <c r="S42" s="484"/>
      <c r="T42" s="484"/>
      <c r="U42" s="484"/>
      <c r="V42" s="484"/>
      <c r="W42" s="484"/>
      <c r="X42" s="484"/>
      <c r="Y42" s="484"/>
      <c r="Z42" s="484"/>
      <c r="AA42" s="484"/>
      <c r="AB42" s="484"/>
    </row>
    <row r="43" spans="1:28" ht="13.5">
      <c r="A43" s="484"/>
      <c r="B43" s="338" t="s">
        <v>787</v>
      </c>
      <c r="C43" s="339" t="s">
        <v>445</v>
      </c>
      <c r="D43" s="339" t="s">
        <v>320</v>
      </c>
      <c r="E43" s="338" t="s">
        <v>787</v>
      </c>
      <c r="F43" s="339" t="s">
        <v>134</v>
      </c>
      <c r="G43" s="339" t="s">
        <v>135</v>
      </c>
      <c r="H43" s="339" t="s">
        <v>321</v>
      </c>
      <c r="I43" s="339" t="s">
        <v>322</v>
      </c>
      <c r="J43" s="339" t="s">
        <v>323</v>
      </c>
      <c r="K43" s="339" t="s">
        <v>324</v>
      </c>
      <c r="L43" s="486" t="s">
        <v>1023</v>
      </c>
      <c r="M43" s="484"/>
      <c r="N43" s="484"/>
      <c r="O43" s="484"/>
      <c r="P43" s="484"/>
      <c r="Q43" s="484"/>
      <c r="R43" s="484"/>
      <c r="S43" s="484"/>
      <c r="T43" s="484"/>
      <c r="U43" s="484"/>
      <c r="V43" s="484"/>
      <c r="W43" s="484"/>
      <c r="X43" s="484"/>
      <c r="Y43" s="484"/>
      <c r="Z43" s="484"/>
      <c r="AA43" s="484"/>
      <c r="AB43" s="484"/>
    </row>
    <row r="44" spans="1:28" ht="13.5">
      <c r="A44" s="484"/>
      <c r="B44" s="338" t="s">
        <v>788</v>
      </c>
      <c r="C44" s="339" t="s">
        <v>446</v>
      </c>
      <c r="D44" s="339" t="s">
        <v>325</v>
      </c>
      <c r="E44" s="338" t="s">
        <v>789</v>
      </c>
      <c r="F44" s="339" t="s">
        <v>134</v>
      </c>
      <c r="G44" s="339" t="s">
        <v>135</v>
      </c>
      <c r="H44" s="339" t="s">
        <v>326</v>
      </c>
      <c r="I44" s="339" t="s">
        <v>327</v>
      </c>
      <c r="J44" s="339" t="s">
        <v>328</v>
      </c>
      <c r="K44" s="339" t="s">
        <v>329</v>
      </c>
      <c r="L44" s="339" t="s">
        <v>914</v>
      </c>
      <c r="M44" s="484"/>
      <c r="N44" s="484"/>
      <c r="O44" s="484"/>
      <c r="P44" s="484"/>
      <c r="Q44" s="484"/>
      <c r="R44" s="484"/>
      <c r="S44" s="484"/>
      <c r="T44" s="484"/>
      <c r="U44" s="484"/>
      <c r="V44" s="484"/>
      <c r="W44" s="484"/>
      <c r="X44" s="484"/>
      <c r="Y44" s="484"/>
      <c r="Z44" s="484"/>
      <c r="AA44" s="484"/>
      <c r="AB44" s="484"/>
    </row>
    <row r="45" spans="1:28" ht="13.5">
      <c r="A45" s="484"/>
      <c r="B45" s="338" t="s">
        <v>790</v>
      </c>
      <c r="C45" s="339" t="s">
        <v>447</v>
      </c>
      <c r="D45" s="339" t="s">
        <v>330</v>
      </c>
      <c r="E45" s="338" t="s">
        <v>791</v>
      </c>
      <c r="F45" s="339" t="s">
        <v>134</v>
      </c>
      <c r="G45" s="339" t="s">
        <v>135</v>
      </c>
      <c r="H45" s="339" t="s">
        <v>331</v>
      </c>
      <c r="I45" s="339" t="s">
        <v>332</v>
      </c>
      <c r="J45" s="339" t="s">
        <v>333</v>
      </c>
      <c r="K45" s="339" t="s">
        <v>334</v>
      </c>
      <c r="L45" s="486" t="s">
        <v>1024</v>
      </c>
      <c r="M45" s="484"/>
      <c r="N45" s="484"/>
      <c r="O45" s="484"/>
      <c r="P45" s="484"/>
      <c r="Q45" s="484"/>
      <c r="R45" s="484"/>
      <c r="S45" s="484"/>
      <c r="T45" s="484"/>
      <c r="U45" s="484"/>
      <c r="V45" s="484"/>
      <c r="W45" s="484"/>
      <c r="X45" s="484"/>
      <c r="Y45" s="484"/>
      <c r="Z45" s="484"/>
      <c r="AA45" s="484"/>
      <c r="AB45" s="484"/>
    </row>
    <row r="46" spans="1:28" ht="13.5">
      <c r="A46" s="484"/>
      <c r="B46" s="338" t="s">
        <v>792</v>
      </c>
      <c r="C46" s="339" t="s">
        <v>448</v>
      </c>
      <c r="D46" s="339" t="s">
        <v>335</v>
      </c>
      <c r="E46" s="338" t="s">
        <v>793</v>
      </c>
      <c r="F46" s="339" t="s">
        <v>134</v>
      </c>
      <c r="G46" s="339" t="s">
        <v>135</v>
      </c>
      <c r="H46" s="339" t="s">
        <v>336</v>
      </c>
      <c r="I46" s="339" t="s">
        <v>337</v>
      </c>
      <c r="J46" s="339" t="s">
        <v>338</v>
      </c>
      <c r="K46" s="339" t="s">
        <v>339</v>
      </c>
      <c r="L46" s="486" t="s">
        <v>1025</v>
      </c>
      <c r="M46" s="484"/>
      <c r="N46" s="484"/>
      <c r="O46" s="484"/>
      <c r="P46" s="484"/>
      <c r="Q46" s="484"/>
      <c r="R46" s="484"/>
      <c r="S46" s="484"/>
      <c r="T46" s="484"/>
      <c r="U46" s="484"/>
      <c r="V46" s="484"/>
      <c r="W46" s="484"/>
      <c r="X46" s="484"/>
      <c r="Y46" s="484"/>
      <c r="Z46" s="484"/>
      <c r="AA46" s="484"/>
      <c r="AB46" s="484"/>
    </row>
    <row r="47" spans="1:28" ht="13.5">
      <c r="A47" s="484"/>
      <c r="B47" s="338" t="s">
        <v>794</v>
      </c>
      <c r="C47" s="339" t="s">
        <v>410</v>
      </c>
      <c r="D47" s="339" t="s">
        <v>340</v>
      </c>
      <c r="E47" s="338" t="s">
        <v>794</v>
      </c>
      <c r="F47" s="339" t="s">
        <v>134</v>
      </c>
      <c r="G47" s="339" t="s">
        <v>135</v>
      </c>
      <c r="H47" s="339" t="s">
        <v>341</v>
      </c>
      <c r="I47" s="339" t="s">
        <v>342</v>
      </c>
      <c r="J47" s="339" t="s">
        <v>343</v>
      </c>
      <c r="K47" s="339" t="s">
        <v>344</v>
      </c>
      <c r="L47" s="339" t="s">
        <v>913</v>
      </c>
      <c r="M47" s="484"/>
      <c r="N47" s="484"/>
      <c r="O47" s="484"/>
      <c r="P47" s="484"/>
      <c r="Q47" s="484"/>
      <c r="R47" s="484"/>
      <c r="S47" s="484"/>
      <c r="T47" s="484"/>
      <c r="U47" s="484"/>
      <c r="V47" s="484"/>
      <c r="W47" s="484"/>
      <c r="X47" s="484"/>
      <c r="Y47" s="484"/>
      <c r="Z47" s="484"/>
      <c r="AA47" s="484"/>
      <c r="AB47" s="484"/>
    </row>
    <row r="48" spans="1:28" ht="13.5">
      <c r="A48" s="484"/>
      <c r="B48" s="338" t="s">
        <v>795</v>
      </c>
      <c r="C48" s="339" t="s">
        <v>449</v>
      </c>
      <c r="D48" s="339" t="s">
        <v>345</v>
      </c>
      <c r="E48" s="338" t="s">
        <v>795</v>
      </c>
      <c r="F48" s="339" t="s">
        <v>134</v>
      </c>
      <c r="G48" s="339" t="s">
        <v>135</v>
      </c>
      <c r="H48" s="339" t="s">
        <v>346</v>
      </c>
      <c r="I48" s="339" t="s">
        <v>347</v>
      </c>
      <c r="J48" s="339" t="s">
        <v>348</v>
      </c>
      <c r="K48" s="339" t="s">
        <v>349</v>
      </c>
      <c r="L48" s="339" t="s">
        <v>912</v>
      </c>
      <c r="M48" s="484"/>
      <c r="N48" s="484"/>
      <c r="O48" s="484"/>
      <c r="P48" s="484"/>
      <c r="Q48" s="484"/>
      <c r="R48" s="484"/>
      <c r="S48" s="484"/>
      <c r="T48" s="484"/>
      <c r="U48" s="484"/>
      <c r="V48" s="484"/>
      <c r="W48" s="484"/>
      <c r="X48" s="484"/>
      <c r="Y48" s="484"/>
      <c r="Z48" s="484"/>
      <c r="AA48" s="484"/>
      <c r="AB48" s="484"/>
    </row>
    <row r="49" spans="1:28" ht="13.5">
      <c r="A49" s="484"/>
      <c r="B49" s="338" t="s">
        <v>796</v>
      </c>
      <c r="C49" s="339" t="s">
        <v>450</v>
      </c>
      <c r="D49" s="339" t="s">
        <v>350</v>
      </c>
      <c r="E49" s="338" t="s">
        <v>796</v>
      </c>
      <c r="F49" s="339" t="s">
        <v>134</v>
      </c>
      <c r="G49" s="339" t="s">
        <v>135</v>
      </c>
      <c r="H49" s="339" t="s">
        <v>351</v>
      </c>
      <c r="I49" s="339" t="s">
        <v>352</v>
      </c>
      <c r="J49" s="339" t="s">
        <v>353</v>
      </c>
      <c r="K49" s="339" t="s">
        <v>354</v>
      </c>
      <c r="L49" s="339" t="s">
        <v>977</v>
      </c>
      <c r="M49" s="484"/>
      <c r="N49" s="484"/>
      <c r="O49" s="484"/>
      <c r="P49" s="484"/>
      <c r="Q49" s="484"/>
      <c r="R49" s="484"/>
      <c r="S49" s="484"/>
      <c r="T49" s="484"/>
      <c r="U49" s="484"/>
      <c r="V49" s="484"/>
      <c r="W49" s="484"/>
      <c r="X49" s="484"/>
      <c r="Y49" s="484"/>
      <c r="Z49" s="484"/>
      <c r="AA49" s="484"/>
      <c r="AB49" s="484"/>
    </row>
    <row r="50" spans="1:28" ht="13.5">
      <c r="A50" s="484"/>
      <c r="B50" s="338" t="s">
        <v>797</v>
      </c>
      <c r="C50" s="339" t="s">
        <v>451</v>
      </c>
      <c r="D50" s="339" t="s">
        <v>411</v>
      </c>
      <c r="E50" s="338" t="s">
        <v>797</v>
      </c>
      <c r="F50" s="339" t="s">
        <v>398</v>
      </c>
      <c r="G50" s="339" t="s">
        <v>399</v>
      </c>
      <c r="H50" s="339" t="s">
        <v>798</v>
      </c>
      <c r="I50" s="339" t="s">
        <v>799</v>
      </c>
      <c r="J50" s="339" t="s">
        <v>892</v>
      </c>
      <c r="K50" s="339" t="s">
        <v>922</v>
      </c>
      <c r="L50" s="339" t="s">
        <v>921</v>
      </c>
      <c r="M50" s="484"/>
      <c r="N50" s="484"/>
      <c r="O50" s="484"/>
      <c r="P50" s="484"/>
      <c r="Q50" s="484"/>
      <c r="R50" s="484"/>
      <c r="S50" s="484"/>
      <c r="T50" s="484"/>
      <c r="U50" s="484"/>
      <c r="V50" s="484"/>
      <c r="W50" s="484"/>
      <c r="X50" s="484"/>
      <c r="Y50" s="484"/>
      <c r="Z50" s="484"/>
      <c r="AA50" s="484"/>
      <c r="AB50" s="484"/>
    </row>
    <row r="51" spans="1:28" ht="13.5">
      <c r="A51" s="484"/>
      <c r="B51" s="338" t="s">
        <v>800</v>
      </c>
      <c r="C51" s="339" t="s">
        <v>3</v>
      </c>
      <c r="D51" s="339" t="s">
        <v>4</v>
      </c>
      <c r="E51" s="338" t="s">
        <v>800</v>
      </c>
      <c r="F51" s="339" t="s">
        <v>5</v>
      </c>
      <c r="G51" s="339" t="s">
        <v>578</v>
      </c>
      <c r="H51" s="339" t="s">
        <v>983</v>
      </c>
      <c r="I51" s="339" t="s">
        <v>982</v>
      </c>
      <c r="J51" s="339" t="s">
        <v>890</v>
      </c>
      <c r="K51" s="339" t="s">
        <v>886</v>
      </c>
      <c r="L51" s="339" t="s">
        <v>887</v>
      </c>
      <c r="M51" s="484"/>
      <c r="N51" s="484"/>
      <c r="O51" s="484"/>
      <c r="P51" s="484"/>
      <c r="Q51" s="484"/>
      <c r="R51" s="484"/>
      <c r="S51" s="484"/>
      <c r="T51" s="484"/>
      <c r="U51" s="484"/>
      <c r="V51" s="484"/>
      <c r="W51" s="484"/>
      <c r="X51" s="484"/>
      <c r="Y51" s="484"/>
      <c r="Z51" s="484"/>
      <c r="AA51" s="484"/>
      <c r="AB51" s="484"/>
    </row>
    <row r="52" spans="1:28" ht="13.5">
      <c r="A52" s="484"/>
      <c r="B52" s="338" t="s">
        <v>951</v>
      </c>
      <c r="C52" s="339" t="s">
        <v>946</v>
      </c>
      <c r="D52" s="339" t="s">
        <v>947</v>
      </c>
      <c r="E52" s="338" t="s">
        <v>951</v>
      </c>
      <c r="F52" s="339" t="s">
        <v>942</v>
      </c>
      <c r="G52" s="339" t="s">
        <v>399</v>
      </c>
      <c r="H52" s="339" t="s">
        <v>952</v>
      </c>
      <c r="I52" s="339" t="s">
        <v>953</v>
      </c>
      <c r="J52" s="339" t="s">
        <v>948</v>
      </c>
      <c r="K52" s="339" t="s">
        <v>949</v>
      </c>
      <c r="L52" s="339" t="s">
        <v>950</v>
      </c>
      <c r="M52" s="484"/>
      <c r="N52" s="484"/>
      <c r="O52" s="484"/>
      <c r="P52" s="484"/>
      <c r="Q52" s="484"/>
      <c r="R52" s="484"/>
      <c r="S52" s="484"/>
      <c r="T52" s="484"/>
      <c r="U52" s="484"/>
      <c r="V52" s="484"/>
      <c r="W52" s="484"/>
      <c r="X52" s="484"/>
      <c r="Y52" s="484"/>
      <c r="Z52" s="484"/>
      <c r="AA52" s="484"/>
      <c r="AB52" s="484"/>
    </row>
    <row r="53" spans="1:28" ht="13.5">
      <c r="A53" s="484"/>
      <c r="B53" s="338" t="s">
        <v>822</v>
      </c>
      <c r="C53" s="339" t="s">
        <v>452</v>
      </c>
      <c r="D53" s="339" t="s">
        <v>355</v>
      </c>
      <c r="E53" s="338" t="s">
        <v>822</v>
      </c>
      <c r="F53" s="339" t="s">
        <v>134</v>
      </c>
      <c r="G53" s="339" t="s">
        <v>135</v>
      </c>
      <c r="H53" s="339" t="s">
        <v>955</v>
      </c>
      <c r="I53" s="339" t="s">
        <v>956</v>
      </c>
      <c r="J53" s="486" t="s">
        <v>1007</v>
      </c>
      <c r="K53" s="339" t="s">
        <v>957</v>
      </c>
      <c r="L53" s="339" t="s">
        <v>958</v>
      </c>
      <c r="M53" s="484"/>
      <c r="N53" s="484"/>
      <c r="O53" s="484"/>
      <c r="P53" s="484"/>
      <c r="Q53" s="484"/>
      <c r="R53" s="484"/>
      <c r="S53" s="484"/>
      <c r="T53" s="484"/>
      <c r="U53" s="484"/>
      <c r="V53" s="484"/>
      <c r="W53" s="484"/>
      <c r="X53" s="484"/>
      <c r="Y53" s="484"/>
      <c r="Z53" s="484"/>
      <c r="AA53" s="484"/>
      <c r="AB53" s="484"/>
    </row>
    <row r="54" spans="1:28" ht="13.5">
      <c r="A54" s="484"/>
      <c r="B54" s="338" t="s">
        <v>801</v>
      </c>
      <c r="C54" s="339" t="s">
        <v>453</v>
      </c>
      <c r="D54" s="339" t="s">
        <v>356</v>
      </c>
      <c r="E54" s="338" t="s">
        <v>802</v>
      </c>
      <c r="F54" s="339" t="s">
        <v>134</v>
      </c>
      <c r="G54" s="339" t="s">
        <v>135</v>
      </c>
      <c r="H54" s="339" t="s">
        <v>901</v>
      </c>
      <c r="I54" s="339" t="s">
        <v>888</v>
      </c>
      <c r="J54" s="339" t="s">
        <v>357</v>
      </c>
      <c r="K54" s="339" t="s">
        <v>358</v>
      </c>
      <c r="L54" s="339" t="s">
        <v>902</v>
      </c>
      <c r="M54" s="484"/>
      <c r="N54" s="484"/>
      <c r="O54" s="484"/>
      <c r="P54" s="484"/>
      <c r="Q54" s="484"/>
      <c r="R54" s="484"/>
      <c r="S54" s="484"/>
      <c r="T54" s="484"/>
      <c r="U54" s="484"/>
      <c r="V54" s="484"/>
      <c r="W54" s="484"/>
      <c r="X54" s="484"/>
      <c r="Y54" s="484"/>
      <c r="Z54" s="484"/>
      <c r="AA54" s="484"/>
      <c r="AB54" s="484"/>
    </row>
    <row r="55" spans="1:28" ht="13.5">
      <c r="A55" s="484"/>
      <c r="B55" s="338" t="s">
        <v>803</v>
      </c>
      <c r="C55" s="339" t="s">
        <v>0</v>
      </c>
      <c r="D55" s="339" t="s">
        <v>1</v>
      </c>
      <c r="E55" s="338" t="s">
        <v>803</v>
      </c>
      <c r="F55" s="339" t="s">
        <v>134</v>
      </c>
      <c r="G55" s="339" t="s">
        <v>135</v>
      </c>
      <c r="H55" s="339" t="s">
        <v>359</v>
      </c>
      <c r="I55" s="339" t="s">
        <v>360</v>
      </c>
      <c r="J55" s="339" t="s">
        <v>804</v>
      </c>
      <c r="K55" s="339" t="s">
        <v>361</v>
      </c>
      <c r="L55" s="339" t="s">
        <v>903</v>
      </c>
      <c r="M55" s="484"/>
      <c r="N55" s="484"/>
      <c r="O55" s="484"/>
      <c r="P55" s="484"/>
      <c r="Q55" s="484"/>
      <c r="R55" s="484"/>
      <c r="S55" s="484"/>
      <c r="T55" s="484"/>
      <c r="U55" s="484"/>
      <c r="V55" s="484"/>
      <c r="W55" s="484"/>
      <c r="X55" s="484"/>
      <c r="Y55" s="484"/>
      <c r="Z55" s="484"/>
      <c r="AA55" s="484"/>
      <c r="AB55" s="484"/>
    </row>
    <row r="56" spans="1:28" ht="13.5">
      <c r="A56" s="484"/>
      <c r="B56" s="338" t="s">
        <v>805</v>
      </c>
      <c r="C56" s="339" t="s">
        <v>2</v>
      </c>
      <c r="D56" s="339" t="s">
        <v>806</v>
      </c>
      <c r="E56" s="338" t="s">
        <v>805</v>
      </c>
      <c r="F56" s="339" t="s">
        <v>134</v>
      </c>
      <c r="G56" s="339" t="s">
        <v>135</v>
      </c>
      <c r="H56" s="339" t="s">
        <v>362</v>
      </c>
      <c r="I56" s="339" t="s">
        <v>363</v>
      </c>
      <c r="J56" s="339" t="s">
        <v>889</v>
      </c>
      <c r="K56" s="339" t="s">
        <v>364</v>
      </c>
      <c r="L56" s="486" t="s">
        <v>1026</v>
      </c>
      <c r="M56" s="484"/>
      <c r="N56" s="484"/>
      <c r="O56" s="484"/>
      <c r="P56" s="484"/>
      <c r="Q56" s="484"/>
      <c r="R56" s="484"/>
      <c r="S56" s="484"/>
      <c r="T56" s="484"/>
      <c r="U56" s="484"/>
      <c r="V56" s="484"/>
      <c r="W56" s="484"/>
      <c r="X56" s="484"/>
      <c r="Y56" s="484"/>
      <c r="Z56" s="484"/>
      <c r="AA56" s="484"/>
      <c r="AB56" s="484"/>
    </row>
    <row r="57" spans="1:28" ht="13.5">
      <c r="A57" s="484"/>
      <c r="B57" s="338" t="s">
        <v>807</v>
      </c>
      <c r="C57" s="339" t="s">
        <v>454</v>
      </c>
      <c r="D57" s="339" t="s">
        <v>365</v>
      </c>
      <c r="E57" s="338" t="s">
        <v>807</v>
      </c>
      <c r="F57" s="339" t="s">
        <v>134</v>
      </c>
      <c r="G57" s="339" t="s">
        <v>135</v>
      </c>
      <c r="H57" s="339" t="s">
        <v>366</v>
      </c>
      <c r="I57" s="339" t="s">
        <v>808</v>
      </c>
      <c r="J57" s="339" t="s">
        <v>367</v>
      </c>
      <c r="K57" s="339" t="s">
        <v>368</v>
      </c>
      <c r="L57" s="339" t="s">
        <v>909</v>
      </c>
      <c r="M57" s="484"/>
      <c r="N57" s="484"/>
      <c r="O57" s="484"/>
      <c r="P57" s="484"/>
      <c r="Q57" s="484"/>
      <c r="R57" s="484"/>
      <c r="S57" s="484"/>
      <c r="T57" s="484"/>
      <c r="U57" s="484"/>
      <c r="V57" s="484"/>
      <c r="W57" s="484"/>
      <c r="X57" s="484"/>
      <c r="Y57" s="484"/>
      <c r="Z57" s="484"/>
      <c r="AA57" s="484"/>
      <c r="AB57" s="484"/>
    </row>
    <row r="58" spans="1:28" ht="13.5">
      <c r="A58" s="484"/>
      <c r="B58" s="338" t="s">
        <v>809</v>
      </c>
      <c r="C58" s="339" t="s">
        <v>883</v>
      </c>
      <c r="D58" s="339" t="s">
        <v>884</v>
      </c>
      <c r="E58" s="338" t="s">
        <v>810</v>
      </c>
      <c r="F58" s="339" t="s">
        <v>398</v>
      </c>
      <c r="G58" s="339" t="s">
        <v>399</v>
      </c>
      <c r="H58" s="339" t="s">
        <v>369</v>
      </c>
      <c r="I58" s="339" t="s">
        <v>370</v>
      </c>
      <c r="J58" s="339" t="s">
        <v>371</v>
      </c>
      <c r="K58" s="339" t="s">
        <v>372</v>
      </c>
      <c r="L58" s="339" t="s">
        <v>910</v>
      </c>
      <c r="M58" s="484"/>
      <c r="N58" s="484"/>
      <c r="O58" s="484"/>
      <c r="P58" s="484"/>
      <c r="Q58" s="484"/>
      <c r="R58" s="484"/>
      <c r="S58" s="484"/>
      <c r="T58" s="484"/>
      <c r="U58" s="484"/>
      <c r="V58" s="484"/>
      <c r="W58" s="484"/>
      <c r="X58" s="484"/>
      <c r="Y58" s="484"/>
      <c r="Z58" s="484"/>
      <c r="AA58" s="484"/>
      <c r="AB58" s="484"/>
    </row>
    <row r="59" spans="1:28" ht="13.5">
      <c r="A59" s="484"/>
      <c r="B59" s="338" t="s">
        <v>811</v>
      </c>
      <c r="C59" s="339" t="s">
        <v>455</v>
      </c>
      <c r="D59" s="339" t="s">
        <v>373</v>
      </c>
      <c r="E59" s="338" t="s">
        <v>811</v>
      </c>
      <c r="F59" s="339" t="s">
        <v>134</v>
      </c>
      <c r="G59" s="339" t="s">
        <v>135</v>
      </c>
      <c r="H59" s="339" t="s">
        <v>374</v>
      </c>
      <c r="I59" s="339" t="s">
        <v>968</v>
      </c>
      <c r="J59" s="339" t="s">
        <v>375</v>
      </c>
      <c r="K59" s="339" t="s">
        <v>376</v>
      </c>
      <c r="L59" s="339" t="s">
        <v>911</v>
      </c>
      <c r="M59" s="484"/>
      <c r="N59" s="484"/>
      <c r="O59" s="484"/>
      <c r="P59" s="484"/>
      <c r="Q59" s="484"/>
      <c r="R59" s="484"/>
      <c r="S59" s="484"/>
      <c r="T59" s="484"/>
      <c r="U59" s="484"/>
      <c r="V59" s="484"/>
      <c r="W59" s="484"/>
      <c r="X59" s="484"/>
      <c r="Y59" s="484"/>
      <c r="Z59" s="484"/>
      <c r="AA59" s="484"/>
      <c r="AB59" s="484"/>
    </row>
    <row r="60" spans="1:28" ht="13.5">
      <c r="A60" s="484"/>
      <c r="B60" s="338" t="s">
        <v>812</v>
      </c>
      <c r="C60" s="339" t="s">
        <v>456</v>
      </c>
      <c r="D60" s="339" t="s">
        <v>377</v>
      </c>
      <c r="E60" s="338" t="s">
        <v>812</v>
      </c>
      <c r="F60" s="339" t="s">
        <v>134</v>
      </c>
      <c r="G60" s="339" t="s">
        <v>135</v>
      </c>
      <c r="H60" s="339" t="s">
        <v>378</v>
      </c>
      <c r="I60" s="339" t="s">
        <v>967</v>
      </c>
      <c r="J60" s="339" t="s">
        <v>379</v>
      </c>
      <c r="K60" s="339" t="s">
        <v>380</v>
      </c>
      <c r="L60" s="339" t="s">
        <v>381</v>
      </c>
      <c r="M60" s="484"/>
      <c r="N60" s="484"/>
      <c r="O60" s="484"/>
      <c r="P60" s="484"/>
      <c r="Q60" s="484"/>
      <c r="R60" s="484"/>
      <c r="S60" s="484"/>
      <c r="T60" s="484"/>
      <c r="U60" s="484"/>
      <c r="V60" s="484"/>
      <c r="W60" s="484"/>
      <c r="X60" s="484"/>
      <c r="Y60" s="484"/>
      <c r="Z60" s="484"/>
      <c r="AA60" s="484"/>
      <c r="AB60" s="484"/>
    </row>
    <row r="61" spans="1:28" ht="13.5">
      <c r="A61" s="484"/>
      <c r="B61" s="338" t="s">
        <v>813</v>
      </c>
      <c r="C61" s="339" t="s">
        <v>457</v>
      </c>
      <c r="D61" s="339" t="s">
        <v>382</v>
      </c>
      <c r="E61" s="338" t="s">
        <v>813</v>
      </c>
      <c r="F61" s="339" t="s">
        <v>134</v>
      </c>
      <c r="G61" s="339" t="s">
        <v>135</v>
      </c>
      <c r="H61" s="339" t="s">
        <v>383</v>
      </c>
      <c r="I61" s="339" t="s">
        <v>384</v>
      </c>
      <c r="J61" s="339" t="s">
        <v>385</v>
      </c>
      <c r="K61" s="339" t="s">
        <v>386</v>
      </c>
      <c r="L61" s="339" t="s">
        <v>908</v>
      </c>
      <c r="M61" s="484"/>
      <c r="N61" s="484"/>
      <c r="O61" s="484"/>
      <c r="P61" s="484"/>
      <c r="Q61" s="484"/>
      <c r="R61" s="484"/>
      <c r="S61" s="484"/>
      <c r="T61" s="484"/>
      <c r="U61" s="484"/>
      <c r="V61" s="484"/>
      <c r="W61" s="484"/>
      <c r="X61" s="484"/>
      <c r="Y61" s="484"/>
      <c r="Z61" s="484"/>
      <c r="AA61" s="484"/>
      <c r="AB61" s="484"/>
    </row>
    <row r="62" spans="1:28" ht="13.5">
      <c r="A62" s="484"/>
      <c r="B62" s="338" t="s">
        <v>923</v>
      </c>
      <c r="C62" s="339" t="s">
        <v>924</v>
      </c>
      <c r="D62" s="339" t="s">
        <v>925</v>
      </c>
      <c r="E62" s="338" t="s">
        <v>923</v>
      </c>
      <c r="F62" s="339" t="s">
        <v>926</v>
      </c>
      <c r="G62" s="339" t="s">
        <v>399</v>
      </c>
      <c r="H62" s="339" t="s">
        <v>927</v>
      </c>
      <c r="I62" s="339" t="s">
        <v>969</v>
      </c>
      <c r="J62" s="339" t="s">
        <v>928</v>
      </c>
      <c r="K62" s="339" t="s">
        <v>936</v>
      </c>
      <c r="L62" s="339" t="s">
        <v>937</v>
      </c>
      <c r="M62" s="484"/>
      <c r="N62" s="484"/>
      <c r="O62" s="484"/>
      <c r="P62" s="484"/>
      <c r="Q62" s="484"/>
      <c r="R62" s="484"/>
      <c r="S62" s="484"/>
      <c r="T62" s="484"/>
      <c r="U62" s="484"/>
      <c r="V62" s="484"/>
      <c r="W62" s="484"/>
      <c r="X62" s="484"/>
      <c r="Y62" s="484"/>
      <c r="Z62" s="484"/>
      <c r="AA62" s="484"/>
      <c r="AB62" s="484"/>
    </row>
    <row r="63" spans="1:28" ht="13.5">
      <c r="A63" s="484"/>
      <c r="B63" s="338" t="s">
        <v>814</v>
      </c>
      <c r="C63" s="339" t="s">
        <v>458</v>
      </c>
      <c r="D63" s="339" t="s">
        <v>387</v>
      </c>
      <c r="E63" s="338" t="s">
        <v>815</v>
      </c>
      <c r="F63" s="339" t="s">
        <v>134</v>
      </c>
      <c r="G63" s="339" t="s">
        <v>135</v>
      </c>
      <c r="H63" s="339" t="s">
        <v>388</v>
      </c>
      <c r="I63" s="339" t="s">
        <v>389</v>
      </c>
      <c r="J63" s="339" t="s">
        <v>390</v>
      </c>
      <c r="K63" s="339" t="s">
        <v>391</v>
      </c>
      <c r="L63" s="339" t="s">
        <v>945</v>
      </c>
      <c r="M63" s="484"/>
      <c r="N63" s="484"/>
      <c r="O63" s="484"/>
      <c r="P63" s="484"/>
      <c r="Q63" s="484"/>
      <c r="R63" s="484"/>
      <c r="S63" s="484"/>
      <c r="T63" s="484"/>
      <c r="U63" s="484"/>
      <c r="V63" s="484"/>
      <c r="W63" s="484"/>
      <c r="X63" s="484"/>
      <c r="Y63" s="484"/>
      <c r="Z63" s="484"/>
      <c r="AA63" s="484"/>
      <c r="AB63" s="484"/>
    </row>
    <row r="64" spans="1:28" ht="13.5">
      <c r="A64" s="484"/>
      <c r="B64" s="338" t="s">
        <v>816</v>
      </c>
      <c r="C64" s="472" t="s">
        <v>995</v>
      </c>
      <c r="D64" s="472" t="s">
        <v>885</v>
      </c>
      <c r="E64" s="338" t="s">
        <v>816</v>
      </c>
      <c r="F64" s="339" t="s">
        <v>398</v>
      </c>
      <c r="G64" s="473" t="s">
        <v>998</v>
      </c>
      <c r="H64" s="339" t="s">
        <v>973</v>
      </c>
      <c r="I64" s="339" t="s">
        <v>973</v>
      </c>
      <c r="J64" s="339" t="s">
        <v>999</v>
      </c>
      <c r="K64" s="474" t="s">
        <v>817</v>
      </c>
      <c r="L64" s="472" t="s">
        <v>990</v>
      </c>
      <c r="M64" s="484"/>
      <c r="N64" s="484"/>
      <c r="O64" s="484"/>
      <c r="P64" s="484"/>
      <c r="Q64" s="484"/>
      <c r="R64" s="484"/>
      <c r="S64" s="484"/>
      <c r="T64" s="484"/>
      <c r="U64" s="484"/>
      <c r="V64" s="484"/>
      <c r="W64" s="484"/>
      <c r="X64" s="484"/>
      <c r="Y64" s="484"/>
      <c r="Z64" s="484"/>
      <c r="AA64" s="484"/>
      <c r="AB64" s="484"/>
    </row>
    <row r="65" spans="1:28" ht="13.5">
      <c r="A65" s="484"/>
      <c r="B65" s="338" t="s">
        <v>904</v>
      </c>
      <c r="C65" s="472" t="s">
        <v>996</v>
      </c>
      <c r="D65" s="472" t="s">
        <v>997</v>
      </c>
      <c r="E65" s="338" t="s">
        <v>904</v>
      </c>
      <c r="F65" s="339" t="s">
        <v>398</v>
      </c>
      <c r="G65" s="473" t="s">
        <v>998</v>
      </c>
      <c r="H65" s="339" t="s">
        <v>906</v>
      </c>
      <c r="I65" s="339" t="s">
        <v>907</v>
      </c>
      <c r="J65" s="339" t="s">
        <v>1000</v>
      </c>
      <c r="K65" s="474" t="s">
        <v>905</v>
      </c>
      <c r="L65" s="472" t="s">
        <v>991</v>
      </c>
      <c r="M65" s="484"/>
      <c r="N65" s="484"/>
      <c r="O65" s="484"/>
      <c r="P65" s="484"/>
      <c r="Q65" s="484"/>
      <c r="R65" s="484"/>
      <c r="S65" s="484"/>
      <c r="T65" s="484"/>
      <c r="U65" s="484"/>
      <c r="V65" s="484"/>
      <c r="W65" s="484"/>
      <c r="X65" s="484"/>
      <c r="Y65" s="484"/>
      <c r="Z65" s="484"/>
      <c r="AA65" s="484"/>
      <c r="AB65" s="484"/>
    </row>
    <row r="66" spans="1:28" ht="13.5">
      <c r="A66" s="484"/>
      <c r="B66" s="338" t="s">
        <v>930</v>
      </c>
      <c r="C66" s="472" t="s">
        <v>929</v>
      </c>
      <c r="D66" s="472" t="s">
        <v>934</v>
      </c>
      <c r="E66" s="338" t="s">
        <v>930</v>
      </c>
      <c r="F66" s="339" t="s">
        <v>926</v>
      </c>
      <c r="G66" s="339" t="s">
        <v>399</v>
      </c>
      <c r="H66" s="339" t="s">
        <v>931</v>
      </c>
      <c r="I66" s="339" t="s">
        <v>932</v>
      </c>
      <c r="J66" s="339" t="s">
        <v>935</v>
      </c>
      <c r="K66" s="474" t="s">
        <v>933</v>
      </c>
      <c r="L66" s="472" t="s">
        <v>938</v>
      </c>
      <c r="M66" s="484"/>
      <c r="N66" s="484"/>
      <c r="O66" s="484"/>
      <c r="P66" s="484"/>
      <c r="Q66" s="484"/>
      <c r="R66" s="484"/>
      <c r="S66" s="484"/>
      <c r="T66" s="484"/>
      <c r="U66" s="484"/>
      <c r="V66" s="484"/>
      <c r="W66" s="484"/>
      <c r="X66" s="484"/>
      <c r="Y66" s="484"/>
      <c r="Z66" s="484"/>
      <c r="AA66" s="484"/>
      <c r="AB66" s="484"/>
    </row>
    <row r="67" spans="1:28" ht="13.5">
      <c r="A67" s="484"/>
      <c r="B67" s="338" t="s">
        <v>954</v>
      </c>
      <c r="C67" s="472" t="s">
        <v>940</v>
      </c>
      <c r="D67" s="472" t="s">
        <v>941</v>
      </c>
      <c r="E67" s="338" t="s">
        <v>944</v>
      </c>
      <c r="F67" s="339" t="s">
        <v>942</v>
      </c>
      <c r="G67" s="339" t="s">
        <v>399</v>
      </c>
      <c r="H67" s="339" t="s">
        <v>960</v>
      </c>
      <c r="I67" s="339" t="s">
        <v>961</v>
      </c>
      <c r="J67" s="339" t="s">
        <v>943</v>
      </c>
      <c r="K67" s="474" t="s">
        <v>185</v>
      </c>
      <c r="L67" s="472" t="s">
        <v>962</v>
      </c>
      <c r="M67" s="484"/>
      <c r="N67" s="484"/>
      <c r="O67" s="484"/>
      <c r="P67" s="484"/>
      <c r="Q67" s="484"/>
      <c r="R67" s="484"/>
      <c r="S67" s="484"/>
      <c r="T67" s="484"/>
      <c r="U67" s="484"/>
      <c r="V67" s="484"/>
      <c r="W67" s="484"/>
      <c r="X67" s="484"/>
      <c r="Y67" s="484"/>
      <c r="Z67" s="484"/>
      <c r="AA67" s="484"/>
      <c r="AB67" s="484"/>
    </row>
    <row r="68" spans="1:28" ht="13.5">
      <c r="A68" s="484"/>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row>
    <row r="69" spans="1:28" ht="13.5">
      <c r="A69" s="484"/>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row>
    <row r="70" spans="1:28" ht="13.5">
      <c r="A70" s="484"/>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row>
    <row r="71" spans="1:28" ht="13.5">
      <c r="A71" s="484"/>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row>
    <row r="72" spans="1:28" ht="13.5">
      <c r="A72" s="484"/>
      <c r="B72" s="484"/>
      <c r="C72" s="484"/>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row>
    <row r="73" spans="1:28" ht="13.5">
      <c r="A73" s="484"/>
      <c r="B73" s="484"/>
      <c r="C73" s="484"/>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row>
    <row r="74" spans="1:28" ht="13.5">
      <c r="A74" s="484"/>
      <c r="B74" s="484"/>
      <c r="C74" s="484"/>
      <c r="D74" s="484"/>
      <c r="E74" s="484"/>
      <c r="F74" s="484"/>
      <c r="G74" s="484"/>
      <c r="H74" s="484"/>
      <c r="I74" s="484"/>
      <c r="J74" s="484"/>
      <c r="K74" s="484"/>
      <c r="L74" s="484"/>
      <c r="M74" s="484"/>
      <c r="N74" s="484"/>
      <c r="O74" s="484"/>
      <c r="P74" s="484"/>
      <c r="Q74" s="484"/>
      <c r="R74" s="484"/>
      <c r="S74" s="484"/>
      <c r="T74" s="484"/>
      <c r="U74" s="484"/>
      <c r="V74" s="484"/>
      <c r="W74" s="484"/>
      <c r="X74" s="484"/>
      <c r="Y74" s="484"/>
      <c r="Z74" s="484"/>
      <c r="AA74" s="484"/>
      <c r="AB74" s="484"/>
    </row>
    <row r="75" spans="1:28" ht="13.5">
      <c r="A75" s="484"/>
      <c r="B75" s="484"/>
      <c r="C75" s="484"/>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row>
    <row r="76" spans="1:28" ht="13.5">
      <c r="A76" s="484"/>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row>
    <row r="77" spans="1:28" ht="13.5">
      <c r="A77" s="484"/>
      <c r="B77" s="484"/>
      <c r="C77" s="484"/>
      <c r="D77" s="484"/>
      <c r="E77" s="484"/>
      <c r="F77" s="484"/>
      <c r="G77" s="484"/>
      <c r="H77" s="484"/>
      <c r="I77" s="484"/>
      <c r="J77" s="484"/>
      <c r="K77" s="484"/>
      <c r="L77" s="484"/>
      <c r="M77" s="484"/>
      <c r="N77" s="484"/>
      <c r="O77" s="484"/>
      <c r="P77" s="484"/>
      <c r="Q77" s="484"/>
      <c r="R77" s="484"/>
      <c r="S77" s="484"/>
      <c r="T77" s="484"/>
      <c r="U77" s="484"/>
      <c r="V77" s="484"/>
      <c r="W77" s="484"/>
      <c r="X77" s="484"/>
      <c r="Y77" s="484"/>
      <c r="Z77" s="484"/>
      <c r="AA77" s="484"/>
      <c r="AB77" s="484"/>
    </row>
    <row r="78" spans="1:28" ht="13.5">
      <c r="A78" s="484"/>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row>
    <row r="79" spans="1:28" ht="13.5">
      <c r="A79" s="484"/>
      <c r="B79" s="484"/>
      <c r="C79" s="484"/>
      <c r="D79" s="484"/>
      <c r="E79" s="484"/>
      <c r="F79" s="484"/>
      <c r="G79" s="484"/>
      <c r="H79" s="484"/>
      <c r="I79" s="484"/>
      <c r="J79" s="484"/>
      <c r="K79" s="484"/>
      <c r="L79" s="484"/>
      <c r="M79" s="484"/>
      <c r="N79" s="484"/>
      <c r="O79" s="484"/>
      <c r="P79" s="484"/>
      <c r="Q79" s="484"/>
      <c r="R79" s="484"/>
      <c r="S79" s="484"/>
      <c r="T79" s="484"/>
      <c r="U79" s="484"/>
      <c r="V79" s="484"/>
      <c r="W79" s="484"/>
      <c r="X79" s="484"/>
      <c r="Y79" s="484"/>
      <c r="Z79" s="484"/>
      <c r="AA79" s="484"/>
      <c r="AB79" s="484"/>
    </row>
    <row r="80" spans="1:28" ht="13.5">
      <c r="A80" s="484"/>
      <c r="B80" s="484"/>
      <c r="C80" s="484"/>
      <c r="D80" s="484"/>
      <c r="E80" s="484"/>
      <c r="F80" s="484"/>
      <c r="G80" s="484"/>
      <c r="H80" s="484"/>
      <c r="I80" s="484"/>
      <c r="J80" s="484"/>
      <c r="K80" s="484"/>
      <c r="L80" s="484"/>
      <c r="M80" s="484"/>
      <c r="N80" s="484"/>
      <c r="O80" s="484"/>
      <c r="P80" s="484"/>
      <c r="Q80" s="484"/>
      <c r="R80" s="484"/>
      <c r="S80" s="484"/>
      <c r="T80" s="484"/>
      <c r="U80" s="484"/>
      <c r="V80" s="484"/>
      <c r="W80" s="484"/>
      <c r="X80" s="484"/>
      <c r="Y80" s="484"/>
      <c r="Z80" s="484"/>
      <c r="AA80" s="484"/>
      <c r="AB80" s="484"/>
    </row>
    <row r="81" spans="1:28" ht="13.5">
      <c r="A81" s="484"/>
      <c r="B81" s="484"/>
      <c r="C81" s="484"/>
      <c r="D81" s="484"/>
      <c r="E81" s="484"/>
      <c r="F81" s="484"/>
      <c r="G81" s="484"/>
      <c r="H81" s="484"/>
      <c r="I81" s="484"/>
      <c r="J81" s="484"/>
      <c r="K81" s="484"/>
      <c r="L81" s="484"/>
      <c r="M81" s="484"/>
      <c r="N81" s="484"/>
      <c r="O81" s="484"/>
      <c r="P81" s="484"/>
      <c r="Q81" s="484"/>
      <c r="R81" s="484"/>
      <c r="S81" s="484"/>
      <c r="T81" s="484"/>
      <c r="U81" s="484"/>
      <c r="V81" s="484"/>
      <c r="W81" s="484"/>
      <c r="X81" s="484"/>
      <c r="Y81" s="484"/>
      <c r="Z81" s="484"/>
      <c r="AA81" s="484"/>
      <c r="AB81" s="484"/>
    </row>
    <row r="82" spans="1:28" ht="13.5">
      <c r="A82" s="484"/>
      <c r="B82" s="484"/>
      <c r="C82" s="484"/>
      <c r="D82" s="484"/>
      <c r="E82" s="484"/>
      <c r="F82" s="484"/>
      <c r="G82" s="484"/>
      <c r="H82" s="484"/>
      <c r="I82" s="484"/>
      <c r="J82" s="484"/>
      <c r="K82" s="484"/>
      <c r="L82" s="484"/>
      <c r="M82" s="484"/>
      <c r="N82" s="484"/>
      <c r="O82" s="484"/>
      <c r="P82" s="484"/>
      <c r="Q82" s="484"/>
      <c r="R82" s="484"/>
      <c r="S82" s="484"/>
      <c r="T82" s="484"/>
      <c r="U82" s="484"/>
      <c r="V82" s="484"/>
      <c r="W82" s="484"/>
      <c r="X82" s="484"/>
      <c r="Y82" s="484"/>
      <c r="Z82" s="484"/>
      <c r="AA82" s="484"/>
      <c r="AB82" s="484"/>
    </row>
    <row r="83" spans="1:28" ht="13.5">
      <c r="A83" s="484"/>
      <c r="B83" s="484"/>
      <c r="C83" s="484"/>
      <c r="D83" s="484"/>
      <c r="E83" s="484"/>
      <c r="F83" s="484"/>
      <c r="G83" s="484"/>
      <c r="H83" s="484"/>
      <c r="I83" s="484"/>
      <c r="J83" s="484"/>
      <c r="K83" s="484"/>
      <c r="L83" s="484"/>
      <c r="M83" s="484"/>
      <c r="N83" s="484"/>
      <c r="O83" s="484"/>
      <c r="P83" s="484"/>
      <c r="Q83" s="484"/>
      <c r="R83" s="484"/>
      <c r="S83" s="484"/>
      <c r="T83" s="484"/>
      <c r="U83" s="484"/>
      <c r="V83" s="484"/>
      <c r="W83" s="484"/>
      <c r="X83" s="484"/>
      <c r="Y83" s="484"/>
      <c r="Z83" s="484"/>
      <c r="AA83" s="484"/>
      <c r="AB83" s="484"/>
    </row>
    <row r="84" spans="1:28" ht="13.5">
      <c r="A84" s="484"/>
      <c r="B84" s="484"/>
      <c r="C84" s="484"/>
      <c r="D84" s="484"/>
      <c r="E84" s="484"/>
      <c r="F84" s="484"/>
      <c r="G84" s="484"/>
      <c r="H84" s="484"/>
      <c r="I84" s="484"/>
      <c r="J84" s="484"/>
      <c r="K84" s="484"/>
      <c r="L84" s="484"/>
      <c r="M84" s="484"/>
      <c r="N84" s="484"/>
      <c r="O84" s="484"/>
      <c r="P84" s="484"/>
      <c r="Q84" s="484"/>
      <c r="R84" s="484"/>
      <c r="S84" s="484"/>
      <c r="T84" s="484"/>
      <c r="U84" s="484"/>
      <c r="V84" s="484"/>
      <c r="W84" s="484"/>
      <c r="X84" s="484"/>
      <c r="Y84" s="484"/>
      <c r="Z84" s="484"/>
      <c r="AA84" s="484"/>
      <c r="AB84" s="484"/>
    </row>
    <row r="85" spans="1:28" ht="13.5">
      <c r="A85" s="484"/>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row>
    <row r="86" spans="1:28" ht="13.5">
      <c r="A86" s="484"/>
      <c r="B86" s="484"/>
      <c r="C86" s="484"/>
      <c r="D86" s="484"/>
      <c r="E86" s="484"/>
      <c r="F86" s="484"/>
      <c r="G86" s="484"/>
      <c r="H86" s="484"/>
      <c r="I86" s="484"/>
      <c r="J86" s="484"/>
      <c r="K86" s="484"/>
      <c r="L86" s="484"/>
      <c r="M86" s="484"/>
      <c r="N86" s="484"/>
      <c r="O86" s="484"/>
      <c r="P86" s="484"/>
      <c r="Q86" s="484"/>
      <c r="R86" s="484"/>
      <c r="S86" s="484"/>
      <c r="T86" s="484"/>
      <c r="U86" s="484"/>
      <c r="V86" s="484"/>
      <c r="W86" s="484"/>
      <c r="X86" s="484"/>
      <c r="Y86" s="484"/>
      <c r="Z86" s="484"/>
      <c r="AA86" s="484"/>
      <c r="AB86" s="484"/>
    </row>
    <row r="87" spans="1:28" ht="13.5">
      <c r="A87" s="484"/>
      <c r="B87" s="484"/>
      <c r="C87" s="484"/>
      <c r="D87" s="484"/>
      <c r="E87" s="484"/>
      <c r="F87" s="484"/>
      <c r="G87" s="484"/>
      <c r="H87" s="484"/>
      <c r="I87" s="484"/>
      <c r="J87" s="484"/>
      <c r="K87" s="484"/>
      <c r="L87" s="484"/>
      <c r="M87" s="484"/>
      <c r="N87" s="484"/>
      <c r="O87" s="484"/>
      <c r="P87" s="484"/>
      <c r="Q87" s="484"/>
      <c r="R87" s="484"/>
      <c r="S87" s="484"/>
      <c r="T87" s="484"/>
      <c r="U87" s="484"/>
      <c r="V87" s="484"/>
      <c r="W87" s="484"/>
      <c r="X87" s="484"/>
      <c r="Y87" s="484"/>
      <c r="Z87" s="484"/>
      <c r="AA87" s="484"/>
      <c r="AB87" s="484"/>
    </row>
    <row r="88" spans="1:28" ht="13.5">
      <c r="A88" s="484"/>
      <c r="B88" s="484"/>
      <c r="C88" s="484"/>
      <c r="D88" s="484"/>
      <c r="E88" s="484"/>
      <c r="F88" s="484"/>
      <c r="G88" s="484"/>
      <c r="H88" s="484"/>
      <c r="I88" s="484"/>
      <c r="J88" s="484"/>
      <c r="K88" s="484"/>
      <c r="L88" s="484"/>
      <c r="M88" s="484"/>
      <c r="N88" s="484"/>
      <c r="O88" s="484"/>
      <c r="P88" s="484"/>
      <c r="Q88" s="484"/>
      <c r="R88" s="484"/>
      <c r="S88" s="484"/>
      <c r="T88" s="484"/>
      <c r="U88" s="484"/>
      <c r="V88" s="484"/>
      <c r="W88" s="484"/>
      <c r="X88" s="484"/>
      <c r="Y88" s="484"/>
      <c r="Z88" s="484"/>
      <c r="AA88" s="484"/>
      <c r="AB88" s="484"/>
    </row>
    <row r="89" spans="1:28" ht="13.5">
      <c r="A89" s="484"/>
      <c r="B89" s="484"/>
      <c r="C89" s="484"/>
      <c r="D89" s="484"/>
      <c r="E89" s="484"/>
      <c r="F89" s="484"/>
      <c r="G89" s="484"/>
      <c r="H89" s="484"/>
      <c r="I89" s="484"/>
      <c r="J89" s="484"/>
      <c r="K89" s="484"/>
      <c r="L89" s="484"/>
      <c r="M89" s="484"/>
      <c r="N89" s="484"/>
      <c r="O89" s="484"/>
      <c r="P89" s="484"/>
      <c r="Q89" s="484"/>
      <c r="R89" s="484"/>
      <c r="S89" s="484"/>
      <c r="T89" s="484"/>
      <c r="U89" s="484"/>
      <c r="V89" s="484"/>
      <c r="W89" s="484"/>
      <c r="X89" s="484"/>
      <c r="Y89" s="484"/>
      <c r="Z89" s="484"/>
      <c r="AA89" s="484"/>
      <c r="AB89" s="484"/>
    </row>
    <row r="90" spans="1:28" ht="13.5">
      <c r="A90" s="484"/>
      <c r="B90" s="484"/>
      <c r="C90" s="484"/>
      <c r="D90" s="484"/>
      <c r="E90" s="484"/>
      <c r="F90" s="484"/>
      <c r="G90" s="484"/>
      <c r="H90" s="484"/>
      <c r="I90" s="484"/>
      <c r="J90" s="484"/>
      <c r="K90" s="484"/>
      <c r="L90" s="484"/>
      <c r="M90" s="484"/>
      <c r="N90" s="484"/>
      <c r="O90" s="484"/>
      <c r="P90" s="484"/>
      <c r="Q90" s="484"/>
      <c r="R90" s="484"/>
      <c r="S90" s="484"/>
      <c r="T90" s="484"/>
      <c r="U90" s="484"/>
      <c r="V90" s="484"/>
      <c r="W90" s="484"/>
      <c r="X90" s="484"/>
      <c r="Y90" s="484"/>
      <c r="Z90" s="484"/>
      <c r="AA90" s="484"/>
      <c r="AB90" s="484"/>
    </row>
    <row r="91" spans="1:28" ht="13.5">
      <c r="A91" s="484"/>
      <c r="B91" s="484"/>
      <c r="C91" s="484"/>
      <c r="D91" s="484"/>
      <c r="E91" s="484"/>
      <c r="F91" s="484"/>
      <c r="G91" s="484"/>
      <c r="H91" s="484"/>
      <c r="I91" s="484"/>
      <c r="J91" s="484"/>
      <c r="K91" s="484"/>
      <c r="L91" s="484"/>
      <c r="M91" s="484"/>
      <c r="N91" s="484"/>
      <c r="O91" s="484"/>
      <c r="P91" s="484"/>
      <c r="Q91" s="484"/>
      <c r="R91" s="484"/>
      <c r="S91" s="484"/>
      <c r="T91" s="484"/>
      <c r="U91" s="484"/>
      <c r="V91" s="484"/>
      <c r="W91" s="484"/>
      <c r="X91" s="484"/>
      <c r="Y91" s="484"/>
      <c r="Z91" s="484"/>
      <c r="AA91" s="484"/>
      <c r="AB91" s="484"/>
    </row>
    <row r="92" spans="1:28" ht="13.5">
      <c r="A92" s="484"/>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row>
    <row r="93" spans="1:28" ht="13.5">
      <c r="A93" s="484"/>
      <c r="B93" s="484"/>
      <c r="C93" s="484"/>
      <c r="D93" s="484"/>
      <c r="E93" s="484"/>
      <c r="F93" s="484"/>
      <c r="G93" s="484"/>
      <c r="H93" s="484"/>
      <c r="I93" s="484"/>
      <c r="J93" s="484"/>
      <c r="K93" s="484"/>
      <c r="L93" s="484"/>
      <c r="M93" s="484"/>
      <c r="N93" s="484"/>
      <c r="O93" s="484"/>
      <c r="P93" s="484"/>
      <c r="Q93" s="484"/>
      <c r="R93" s="484"/>
      <c r="S93" s="484"/>
      <c r="T93" s="484"/>
      <c r="U93" s="484"/>
      <c r="V93" s="484"/>
      <c r="W93" s="484"/>
      <c r="X93" s="484"/>
      <c r="Y93" s="484"/>
      <c r="Z93" s="484"/>
      <c r="AA93" s="484"/>
      <c r="AB93" s="484"/>
    </row>
    <row r="94" spans="1:28" ht="13.5">
      <c r="A94" s="484"/>
      <c r="B94" s="484"/>
      <c r="C94" s="484"/>
      <c r="D94" s="484"/>
      <c r="E94" s="484"/>
      <c r="F94" s="484"/>
      <c r="G94" s="484"/>
      <c r="H94" s="484"/>
      <c r="I94" s="484"/>
      <c r="J94" s="484"/>
      <c r="K94" s="484"/>
      <c r="L94" s="484"/>
      <c r="M94" s="484"/>
      <c r="N94" s="484"/>
      <c r="O94" s="484"/>
      <c r="P94" s="484"/>
      <c r="Q94" s="484"/>
      <c r="R94" s="484"/>
      <c r="S94" s="484"/>
      <c r="T94" s="484"/>
      <c r="U94" s="484"/>
      <c r="V94" s="484"/>
      <c r="W94" s="484"/>
      <c r="X94" s="484"/>
      <c r="Y94" s="484"/>
      <c r="Z94" s="484"/>
      <c r="AA94" s="484"/>
      <c r="AB94" s="484"/>
    </row>
    <row r="95" spans="1:28" ht="13.5">
      <c r="A95" s="484"/>
      <c r="B95" s="484"/>
      <c r="C95" s="484"/>
      <c r="D95" s="484"/>
      <c r="E95" s="484"/>
      <c r="F95" s="484"/>
      <c r="G95" s="484"/>
      <c r="H95" s="484"/>
      <c r="I95" s="484"/>
      <c r="J95" s="484"/>
      <c r="K95" s="484"/>
      <c r="L95" s="484"/>
      <c r="M95" s="484"/>
      <c r="N95" s="484"/>
      <c r="O95" s="484"/>
      <c r="P95" s="484"/>
      <c r="Q95" s="484"/>
      <c r="R95" s="484"/>
      <c r="S95" s="484"/>
      <c r="T95" s="484"/>
      <c r="U95" s="484"/>
      <c r="V95" s="484"/>
      <c r="W95" s="484"/>
      <c r="X95" s="484"/>
      <c r="Y95" s="484"/>
      <c r="Z95" s="484"/>
      <c r="AA95" s="484"/>
      <c r="AB95" s="484"/>
    </row>
    <row r="96" spans="1:28" ht="13.5">
      <c r="A96" s="484"/>
      <c r="B96" s="484"/>
      <c r="C96" s="484"/>
      <c r="D96" s="484"/>
      <c r="E96" s="484"/>
      <c r="F96" s="484"/>
      <c r="G96" s="484"/>
      <c r="H96" s="484"/>
      <c r="I96" s="484"/>
      <c r="J96" s="484"/>
      <c r="K96" s="484"/>
      <c r="L96" s="484"/>
      <c r="M96" s="484"/>
      <c r="N96" s="484"/>
      <c r="O96" s="484"/>
      <c r="P96" s="484"/>
      <c r="Q96" s="484"/>
      <c r="R96" s="484"/>
      <c r="S96" s="484"/>
      <c r="T96" s="484"/>
      <c r="U96" s="484"/>
      <c r="V96" s="484"/>
      <c r="W96" s="484"/>
      <c r="X96" s="484"/>
      <c r="Y96" s="484"/>
      <c r="Z96" s="484"/>
      <c r="AA96" s="484"/>
      <c r="AB96" s="484"/>
    </row>
    <row r="97" spans="1:28" ht="13.5">
      <c r="A97" s="484"/>
      <c r="B97" s="484"/>
      <c r="C97" s="484"/>
      <c r="D97" s="484"/>
      <c r="E97" s="484"/>
      <c r="F97" s="484"/>
      <c r="G97" s="484"/>
      <c r="H97" s="484"/>
      <c r="I97" s="484"/>
      <c r="J97" s="484"/>
      <c r="K97" s="484"/>
      <c r="L97" s="484"/>
      <c r="M97" s="484"/>
      <c r="N97" s="484"/>
      <c r="O97" s="484"/>
      <c r="P97" s="484"/>
      <c r="Q97" s="484"/>
      <c r="R97" s="484"/>
      <c r="S97" s="484"/>
      <c r="T97" s="484"/>
      <c r="U97" s="484"/>
      <c r="V97" s="484"/>
      <c r="W97" s="484"/>
      <c r="X97" s="484"/>
      <c r="Y97" s="484"/>
      <c r="Z97" s="484"/>
      <c r="AA97" s="484"/>
      <c r="AB97" s="484"/>
    </row>
    <row r="98" spans="1:28" ht="13.5">
      <c r="A98" s="484"/>
      <c r="B98" s="484"/>
      <c r="C98" s="484"/>
      <c r="D98" s="484"/>
      <c r="E98" s="484"/>
      <c r="F98" s="484"/>
      <c r="G98" s="484"/>
      <c r="H98" s="484"/>
      <c r="I98" s="484"/>
      <c r="J98" s="484"/>
      <c r="K98" s="484"/>
      <c r="L98" s="484"/>
      <c r="M98" s="484"/>
      <c r="N98" s="484"/>
      <c r="O98" s="484"/>
      <c r="P98" s="484"/>
      <c r="Q98" s="484"/>
      <c r="R98" s="484"/>
      <c r="S98" s="484"/>
      <c r="T98" s="484"/>
      <c r="U98" s="484"/>
      <c r="V98" s="484"/>
      <c r="W98" s="484"/>
      <c r="X98" s="484"/>
      <c r="Y98" s="484"/>
      <c r="Z98" s="484"/>
      <c r="AA98" s="484"/>
      <c r="AB98" s="484"/>
    </row>
  </sheetData>
  <sheetProtection/>
  <mergeCells count="1">
    <mergeCell ref="A1:A10"/>
  </mergeCells>
  <hyperlinks>
    <hyperlink ref="A1" location="トップページ!A1" display="トップページ!A1"/>
    <hyperlink ref="A1:A10" location="トップページ!A31" display="トップページへ戻る"/>
  </hyperlinks>
  <printOptions/>
  <pageMargins left="0.787" right="0.787" top="0.984" bottom="0.984" header="0.512" footer="0.512"/>
  <pageSetup horizontalDpi="600" verticalDpi="600" orientation="portrait" paperSize="9"/>
  <ignoredErrors>
    <ignoredError sqref="B63:B64 E63:E64 E53:E61 B53:B61 B2:B51 E2:E51" numberStoredAsText="1"/>
  </ignoredErrors>
</worksheet>
</file>

<file path=xl/worksheets/sheet2.xml><?xml version="1.0" encoding="utf-8"?>
<worksheet xmlns="http://schemas.openxmlformats.org/spreadsheetml/2006/main" xmlns:r="http://schemas.openxmlformats.org/officeDocument/2006/relationships">
  <sheetPr codeName="Sheet16">
    <tabColor indexed="24"/>
    <pageSetUpPr fitToPage="1"/>
  </sheetPr>
  <dimension ref="A1:AE39"/>
  <sheetViews>
    <sheetView showGridLines="0" zoomScalePageLayoutView="0" workbookViewId="0" topLeftCell="A10">
      <selection activeCell="I17" sqref="I17:K17"/>
    </sheetView>
  </sheetViews>
  <sheetFormatPr defaultColWidth="13.00390625" defaultRowHeight="13.5"/>
  <cols>
    <col min="1" max="1" width="13.625" style="1" customWidth="1"/>
    <col min="2" max="2" width="6.625" style="1" customWidth="1"/>
    <col min="3" max="3" width="16.625" style="1" customWidth="1"/>
    <col min="4" max="4" width="6.625" style="3" customWidth="1"/>
    <col min="5" max="5" width="18.625" style="1" customWidth="1"/>
    <col min="6" max="6" width="14.625" style="1" customWidth="1"/>
    <col min="7" max="7" width="7.00390625" style="2" customWidth="1"/>
    <col min="8" max="8" width="15.625" style="2" customWidth="1"/>
    <col min="9" max="10" width="8.625" style="5" customWidth="1"/>
    <col min="11" max="12" width="12.625" style="1" customWidth="1"/>
    <col min="13" max="14" width="13.00390625" style="1" customWidth="1"/>
    <col min="15" max="31" width="4.625" style="1" customWidth="1"/>
    <col min="32" max="16384" width="13.00390625" style="1" customWidth="1"/>
  </cols>
  <sheetData>
    <row r="1" spans="1:14" ht="49.5" customHeight="1">
      <c r="A1" s="49" t="s">
        <v>120</v>
      </c>
      <c r="B1" s="52"/>
      <c r="C1" s="52"/>
      <c r="D1" s="52"/>
      <c r="E1" s="52"/>
      <c r="F1" s="52"/>
      <c r="G1" s="52"/>
      <c r="H1" s="52"/>
      <c r="I1" s="52"/>
      <c r="J1" s="52"/>
      <c r="K1" s="52"/>
      <c r="L1" s="52"/>
      <c r="M1" s="52"/>
      <c r="N1" s="52"/>
    </row>
    <row r="2" spans="1:14" ht="30.75" customHeight="1">
      <c r="A2" s="52"/>
      <c r="B2" s="632" t="e">
        <f>#REF!</f>
        <v>#REF!</v>
      </c>
      <c r="C2" s="632"/>
      <c r="D2" s="632"/>
      <c r="E2" s="632"/>
      <c r="F2" s="632"/>
      <c r="G2" s="632"/>
      <c r="H2" s="632"/>
      <c r="I2" s="632"/>
      <c r="J2" s="632"/>
      <c r="K2" s="632"/>
      <c r="L2" s="632"/>
      <c r="M2" s="52"/>
      <c r="N2" s="52"/>
    </row>
    <row r="3" spans="1:14" ht="27.75" customHeight="1">
      <c r="A3" s="52"/>
      <c r="B3" s="633" t="s">
        <v>81</v>
      </c>
      <c r="C3" s="633"/>
      <c r="D3" s="633"/>
      <c r="E3" s="633"/>
      <c r="F3" s="633"/>
      <c r="G3" s="633"/>
      <c r="H3" s="633"/>
      <c r="I3" s="633"/>
      <c r="J3" s="633"/>
      <c r="K3" s="633"/>
      <c r="L3" s="633"/>
      <c r="M3" s="52"/>
      <c r="N3" s="52"/>
    </row>
    <row r="4" spans="1:17" ht="21.75" customHeight="1" thickBot="1">
      <c r="A4" s="52"/>
      <c r="D4" s="6"/>
      <c r="E4" s="6"/>
      <c r="F4" s="6"/>
      <c r="G4" s="6"/>
      <c r="H4" s="6"/>
      <c r="I4" s="6"/>
      <c r="J4" s="6"/>
      <c r="K4" s="6"/>
      <c r="M4" s="52"/>
      <c r="N4" s="52"/>
      <c r="O4"/>
      <c r="P4"/>
      <c r="Q4"/>
    </row>
    <row r="5" spans="1:18" ht="19.5" customHeight="1">
      <c r="A5" s="52"/>
      <c r="B5" s="644" t="s">
        <v>85</v>
      </c>
      <c r="C5" s="645"/>
      <c r="D5" s="640" t="e">
        <f>IF(#REF!&gt;0,#REF!,"")</f>
        <v>#REF!</v>
      </c>
      <c r="E5" s="640"/>
      <c r="F5" s="640"/>
      <c r="G5" s="641"/>
      <c r="H5" s="60" t="s">
        <v>75</v>
      </c>
      <c r="I5" s="638" t="s">
        <v>76</v>
      </c>
      <c r="J5" s="638"/>
      <c r="K5" s="634" t="s">
        <v>99</v>
      </c>
      <c r="L5" s="635"/>
      <c r="M5" s="52"/>
      <c r="N5" s="52"/>
      <c r="O5"/>
      <c r="P5"/>
      <c r="Q5"/>
      <c r="R5"/>
    </row>
    <row r="6" spans="1:18" ht="39.75" customHeight="1" thickBot="1">
      <c r="A6" s="53" t="s">
        <v>95</v>
      </c>
      <c r="B6" s="646"/>
      <c r="C6" s="647"/>
      <c r="D6" s="642"/>
      <c r="E6" s="642"/>
      <c r="F6" s="642"/>
      <c r="G6" s="643"/>
      <c r="H6" s="26" t="e">
        <f>IF(#REF!&lt;&gt;0,#REF!,"")</f>
        <v>#REF!</v>
      </c>
      <c r="I6" s="639" t="e">
        <f>IF(#REF!&lt;&gt;0,#REF!,"")</f>
        <v>#REF!</v>
      </c>
      <c r="J6" s="639"/>
      <c r="K6" s="636" t="e">
        <f>IF(#REF!&lt;&gt;0,#REF!,"")</f>
        <v>#REF!</v>
      </c>
      <c r="L6" s="637"/>
      <c r="M6" s="52"/>
      <c r="N6" s="52"/>
      <c r="O6"/>
      <c r="P6"/>
      <c r="Q6"/>
      <c r="R6"/>
    </row>
    <row r="7" spans="1:14" ht="34.5" customHeight="1" thickBot="1">
      <c r="A7" s="624" t="s">
        <v>505</v>
      </c>
      <c r="B7" s="651" t="s">
        <v>66</v>
      </c>
      <c r="C7" s="652"/>
      <c r="D7" s="653" t="s">
        <v>59</v>
      </c>
      <c r="E7" s="654"/>
      <c r="F7" s="654"/>
      <c r="G7" s="654"/>
      <c r="H7" s="654"/>
      <c r="I7" s="654"/>
      <c r="J7" s="654"/>
      <c r="K7" s="654"/>
      <c r="L7" s="655"/>
      <c r="M7" s="52"/>
      <c r="N7" s="52"/>
    </row>
    <row r="8" spans="1:14" ht="49.5" customHeight="1" thickTop="1">
      <c r="A8" s="625"/>
      <c r="B8" s="61" t="s">
        <v>54</v>
      </c>
      <c r="C8" s="62" t="s">
        <v>58</v>
      </c>
      <c r="D8" s="63" t="s">
        <v>82</v>
      </c>
      <c r="E8" s="64" t="s">
        <v>108</v>
      </c>
      <c r="F8" s="64" t="s">
        <v>70</v>
      </c>
      <c r="G8" s="65" t="s">
        <v>55</v>
      </c>
      <c r="H8" s="65" t="s">
        <v>61</v>
      </c>
      <c r="I8" s="66" t="s">
        <v>83</v>
      </c>
      <c r="J8" s="66" t="s">
        <v>84</v>
      </c>
      <c r="K8" s="67" t="s">
        <v>80</v>
      </c>
      <c r="L8" s="68" t="s">
        <v>56</v>
      </c>
      <c r="M8" s="52"/>
      <c r="N8" s="52"/>
    </row>
    <row r="9" spans="1:31" ht="49.5" customHeight="1">
      <c r="A9" s="75"/>
      <c r="B9" s="69"/>
      <c r="C9" s="41">
        <f>IF($B9&lt;&gt;0,VLOOKUP($B9,#REF!,4,FALSE),"")</f>
      </c>
      <c r="D9" s="72"/>
      <c r="E9" s="44">
        <f>IF($A9&lt;&gt;0,VLOOKUP($A9,'選手データ'!$C$2:$U$102,4,FALSE),"")</f>
      </c>
      <c r="F9" s="44">
        <f>IF($A9&lt;&gt;0,VLOOKUP($A9,'選手データ'!$C$2:$U$102,5,FALSE),"")</f>
      </c>
      <c r="G9" s="28">
        <f>IF($A9&lt;&gt;0,VLOOKUP($A9,'選手データ'!$C$2:$U$102,3,FALSE),"")</f>
      </c>
      <c r="H9" s="42">
        <f>IF($A9&lt;&gt;0,VLOOKUP($A9,'選手データ'!$C$2:$U$102,8,FALSE),"")</f>
      </c>
      <c r="I9" s="28">
        <f>IF($A9&lt;&gt;0,VLOOKUP($A9,'選手データ'!$C$2:$U$102,10,FALSE),"")</f>
      </c>
      <c r="J9" s="28">
        <f>IF($A9&lt;&gt;0,VLOOKUP($A9,'選手データ'!$C$2:$U$102,11,FALSE),"")</f>
      </c>
      <c r="K9" s="28">
        <f>IF($A9&lt;&gt;0,VLOOKUP($A9,'選手データ'!$C$2:$U$102,6,FALSE),"")</f>
      </c>
      <c r="L9" s="43">
        <f>IF($A9&lt;&gt;0,VLOOKUP($A9,'選手データ'!$C$2:$U$102,7,FALSE),"")</f>
      </c>
      <c r="M9" s="52"/>
      <c r="N9" s="52"/>
      <c r="O9" s="17">
        <v>1</v>
      </c>
      <c r="P9" s="17">
        <v>2</v>
      </c>
      <c r="Q9" s="17">
        <v>3</v>
      </c>
      <c r="R9" s="17">
        <v>4</v>
      </c>
      <c r="S9" s="17">
        <v>5</v>
      </c>
      <c r="T9" s="17">
        <v>6</v>
      </c>
      <c r="U9" s="17">
        <v>7</v>
      </c>
      <c r="V9" s="17">
        <v>8</v>
      </c>
      <c r="W9" s="17">
        <v>9</v>
      </c>
      <c r="X9" s="17">
        <v>10</v>
      </c>
      <c r="Y9" s="17">
        <v>11</v>
      </c>
      <c r="Z9" s="17">
        <v>12</v>
      </c>
      <c r="AA9" s="17">
        <v>13</v>
      </c>
      <c r="AB9" s="17">
        <v>14</v>
      </c>
      <c r="AC9" s="17">
        <v>15</v>
      </c>
      <c r="AD9" s="17">
        <v>16</v>
      </c>
      <c r="AE9" s="17">
        <v>17</v>
      </c>
    </row>
    <row r="10" spans="1:27" ht="49.5" customHeight="1">
      <c r="A10" s="75"/>
      <c r="B10" s="70"/>
      <c r="C10" s="45">
        <f>IF($B10&lt;&gt;0,VLOOKUP($B10,#REF!,4,FALSE),"")</f>
      </c>
      <c r="D10" s="73"/>
      <c r="E10" s="40">
        <f>IF($A10&lt;&gt;0,VLOOKUP($A10,'選手データ'!$C$2:$U$102,4,FALSE),"")</f>
      </c>
      <c r="F10" s="40">
        <f>IF($A10&lt;&gt;0,VLOOKUP($A10,'選手データ'!$C$2:$U$102,5,FALSE),"")</f>
      </c>
      <c r="G10" s="27">
        <f>IF($A10&lt;&gt;0,VLOOKUP($A10,'選手データ'!$C$2:$U$102,3,FALSE),"")</f>
      </c>
      <c r="H10" s="46">
        <f>IF($A10&lt;&gt;0,VLOOKUP($A10,'選手データ'!$C$2:$U$102,8,FALSE),"")</f>
      </c>
      <c r="I10" s="27">
        <f>IF($A10&lt;&gt;0,VLOOKUP($A10,'選手データ'!$C$2:$U$102,10,FALSE),"")</f>
      </c>
      <c r="J10" s="27">
        <f>IF($A10&lt;&gt;0,VLOOKUP($A10,'選手データ'!$C$2:$U$102,11,FALSE),"")</f>
      </c>
      <c r="K10" s="27">
        <f>IF($A10&lt;&gt;0,VLOOKUP($A10,'選手データ'!$C$2:$U$102,6,FALSE),"")</f>
      </c>
      <c r="L10" s="37">
        <f>IF($A10&lt;&gt;0,VLOOKUP($A10,'選手データ'!$C$2:$U$102,7,FALSE),"")</f>
      </c>
      <c r="M10" s="52"/>
      <c r="N10" s="52"/>
      <c r="AA10"/>
    </row>
    <row r="11" spans="1:27" ht="49.5" customHeight="1" thickBot="1">
      <c r="A11" s="75"/>
      <c r="B11" s="71"/>
      <c r="C11" s="47">
        <f>IF($B11&lt;&gt;0,VLOOKUP($B11,#REF!,4,FALSE),"")</f>
      </c>
      <c r="D11" s="74"/>
      <c r="E11" s="48">
        <f>IF($A11&lt;&gt;0,VLOOKUP($A11,'選手データ'!$C$2:$U$102,4,FALSE),"")</f>
      </c>
      <c r="F11" s="48">
        <f>IF($A11&lt;&gt;0,VLOOKUP($A11,'選手データ'!$C$2:$U$102,5,FALSE),"")</f>
      </c>
      <c r="G11" s="29">
        <f>IF($A11&lt;&gt;0,VLOOKUP($A11,'選手データ'!$C$2:$U$102,3,FALSE),"")</f>
      </c>
      <c r="H11" s="38">
        <f>IF($A11&lt;&gt;0,VLOOKUP($A11,'選手データ'!$C$2:$U$102,8,FALSE),"")</f>
      </c>
      <c r="I11" s="29">
        <f>IF($A11&lt;&gt;0,VLOOKUP($A11,'選手データ'!$C$2:$U$102,10,FALSE),"")</f>
      </c>
      <c r="J11" s="29">
        <f>IF($A11&lt;&gt;0,VLOOKUP($A11,'選手データ'!$C$2:$U$102,11,FALSE),"")</f>
      </c>
      <c r="K11" s="29">
        <f>IF($A11&lt;&gt;0,VLOOKUP($A11,'選手データ'!$C$2:$U$102,6,FALSE),"")</f>
      </c>
      <c r="L11" s="39">
        <f>IF($A11&lt;&gt;0,VLOOKUP($A11,'選手データ'!$C$2:$U$102,7,FALSE),"")</f>
      </c>
      <c r="M11" s="52"/>
      <c r="N11" s="52"/>
      <c r="O11" s="18"/>
      <c r="P11" s="18" t="s">
        <v>86</v>
      </c>
      <c r="Q11" s="18" t="s">
        <v>87</v>
      </c>
      <c r="R11" s="18" t="s">
        <v>88</v>
      </c>
      <c r="S11" s="18" t="s">
        <v>89</v>
      </c>
      <c r="U11" s="23" t="s">
        <v>74</v>
      </c>
      <c r="V11" s="23" t="s">
        <v>102</v>
      </c>
      <c r="W11" s="23" t="s">
        <v>103</v>
      </c>
      <c r="X11" s="23" t="s">
        <v>104</v>
      </c>
      <c r="Y11" s="23"/>
      <c r="AA11"/>
    </row>
    <row r="12" spans="1:27" ht="13.5" customHeight="1">
      <c r="A12" s="52"/>
      <c r="M12" s="52"/>
      <c r="N12" s="52"/>
      <c r="O12" s="628" t="s">
        <v>100</v>
      </c>
      <c r="P12" s="628"/>
      <c r="Q12" s="628"/>
      <c r="R12" s="628"/>
      <c r="S12" s="628"/>
      <c r="AA12"/>
    </row>
    <row r="13" spans="1:27" ht="13.5" customHeight="1">
      <c r="A13" s="52"/>
      <c r="M13" s="52"/>
      <c r="N13" s="52"/>
      <c r="O13" s="629"/>
      <c r="P13" s="629"/>
      <c r="Q13" s="629"/>
      <c r="R13" s="629"/>
      <c r="S13" s="629"/>
      <c r="AA13"/>
    </row>
    <row r="14" spans="1:27" ht="30" customHeight="1">
      <c r="A14" s="52"/>
      <c r="B14" s="631" t="s">
        <v>77</v>
      </c>
      <c r="C14" s="631"/>
      <c r="D14" s="631"/>
      <c r="E14" s="631"/>
      <c r="F14" s="631"/>
      <c r="G14" s="631"/>
      <c r="H14" s="631"/>
      <c r="I14" s="631"/>
      <c r="J14" s="631"/>
      <c r="K14" s="631"/>
      <c r="L14" s="631"/>
      <c r="M14" s="52"/>
      <c r="N14" s="52"/>
      <c r="O14" s="630"/>
      <c r="P14" s="630"/>
      <c r="Q14" s="630"/>
      <c r="R14" s="630"/>
      <c r="S14" s="630"/>
      <c r="U14" s="626" t="s">
        <v>101</v>
      </c>
      <c r="V14" s="626"/>
      <c r="W14" s="626"/>
      <c r="X14" s="626"/>
      <c r="Y14" s="627"/>
      <c r="AA14"/>
    </row>
    <row r="15" spans="1:27" ht="30" customHeight="1">
      <c r="A15" s="52"/>
      <c r="B15" s="650">
        <f ca="1">TODAY()</f>
        <v>43199</v>
      </c>
      <c r="C15" s="650"/>
      <c r="D15" s="650"/>
      <c r="E15" s="14"/>
      <c r="F15" s="14"/>
      <c r="G15" s="14"/>
      <c r="H15" s="14"/>
      <c r="I15" s="15"/>
      <c r="J15" s="15"/>
      <c r="M15" s="52"/>
      <c r="N15" s="52"/>
      <c r="O15" s="25" t="s">
        <v>68</v>
      </c>
      <c r="P15" s="25" t="s">
        <v>69</v>
      </c>
      <c r="Q15" s="24"/>
      <c r="R15" s="24"/>
      <c r="S15" s="24"/>
      <c r="U15" s="23" t="s">
        <v>72</v>
      </c>
      <c r="V15" s="23" t="s">
        <v>73</v>
      </c>
      <c r="W15" s="18"/>
      <c r="X15" s="18"/>
      <c r="Y15" s="18"/>
      <c r="AA15"/>
    </row>
    <row r="16" spans="1:27" ht="30" customHeight="1">
      <c r="A16" s="52"/>
      <c r="B16" s="14"/>
      <c r="C16" s="14"/>
      <c r="D16" s="13"/>
      <c r="E16" s="14"/>
      <c r="F16" s="14"/>
      <c r="G16" s="14"/>
      <c r="H16" s="14"/>
      <c r="I16" s="15"/>
      <c r="J16" s="15"/>
      <c r="M16" s="52"/>
      <c r="N16" s="52"/>
      <c r="O16"/>
      <c r="P16"/>
      <c r="Q16"/>
      <c r="R16"/>
      <c r="S16"/>
      <c r="AA16"/>
    </row>
    <row r="17" spans="1:27" ht="25.5" customHeight="1">
      <c r="A17" s="52"/>
      <c r="B17" s="14"/>
      <c r="C17" s="16"/>
      <c r="D17" s="16"/>
      <c r="E17" s="649" t="e">
        <f>IF(#REF!&lt;&gt;0,#REF!,"")</f>
        <v>#REF!</v>
      </c>
      <c r="F17" s="649"/>
      <c r="G17" s="649"/>
      <c r="H17" s="31" t="e">
        <f>IF(#REF!&lt;&gt;0,#REF!,"")</f>
        <v>#REF!</v>
      </c>
      <c r="I17" s="648" t="e">
        <f>IF(#REF!&lt;&gt;0,#REF!,"")</f>
        <v>#REF!</v>
      </c>
      <c r="J17" s="648" t="e">
        <f>IF(#REF!&lt;&gt;0,#REF!,"")</f>
        <v>#REF!</v>
      </c>
      <c r="K17" s="648" t="e">
        <f>IF(#REF!&lt;&gt;0,#REF!,"")</f>
        <v>#REF!</v>
      </c>
      <c r="L17" s="7" t="s">
        <v>67</v>
      </c>
      <c r="M17" s="52"/>
      <c r="N17" s="52"/>
      <c r="AA17"/>
    </row>
    <row r="18" spans="1:27" ht="13.5" customHeight="1">
      <c r="A18" s="52"/>
      <c r="M18" s="52"/>
      <c r="N18" s="52"/>
      <c r="AA18"/>
    </row>
    <row r="19" spans="1:27" ht="49.5" customHeight="1">
      <c r="A19" s="52"/>
      <c r="B19" s="52"/>
      <c r="C19" s="52"/>
      <c r="D19" s="52"/>
      <c r="E19" s="52"/>
      <c r="F19" s="52"/>
      <c r="G19" s="52"/>
      <c r="H19" s="52"/>
      <c r="I19" s="52"/>
      <c r="J19" s="52"/>
      <c r="K19" s="52"/>
      <c r="L19" s="52"/>
      <c r="M19" s="52"/>
      <c r="N19" s="52"/>
      <c r="AA19"/>
    </row>
    <row r="20" spans="1:27" ht="49.5" customHeight="1">
      <c r="A20" s="52"/>
      <c r="B20" s="52"/>
      <c r="C20" s="52"/>
      <c r="D20" s="52"/>
      <c r="E20" s="52"/>
      <c r="F20" s="52"/>
      <c r="G20" s="52"/>
      <c r="H20" s="52"/>
      <c r="I20" s="52"/>
      <c r="J20" s="52"/>
      <c r="K20" s="52"/>
      <c r="L20" s="52"/>
      <c r="M20" s="52"/>
      <c r="N20" s="52"/>
      <c r="O20"/>
      <c r="P20"/>
      <c r="Q20"/>
      <c r="R20"/>
      <c r="S20"/>
      <c r="AA20"/>
    </row>
    <row r="21" spans="1:27" ht="30" customHeight="1">
      <c r="A21" s="52"/>
      <c r="B21" s="52"/>
      <c r="C21" s="52"/>
      <c r="D21" s="52"/>
      <c r="E21" s="52"/>
      <c r="F21" s="52"/>
      <c r="G21" s="52"/>
      <c r="H21" s="52"/>
      <c r="I21" s="52"/>
      <c r="J21" s="52"/>
      <c r="K21" s="52"/>
      <c r="L21" s="52"/>
      <c r="M21" s="52"/>
      <c r="N21" s="52"/>
      <c r="O21"/>
      <c r="P21"/>
      <c r="Q21"/>
      <c r="R21"/>
      <c r="S21"/>
      <c r="AA21"/>
    </row>
    <row r="22" spans="1:27" ht="30" customHeight="1">
      <c r="A22" s="52"/>
      <c r="B22" s="52"/>
      <c r="C22" s="52"/>
      <c r="D22" s="52"/>
      <c r="E22" s="52"/>
      <c r="F22" s="52"/>
      <c r="G22" s="52"/>
      <c r="H22" s="52"/>
      <c r="I22" s="52"/>
      <c r="J22" s="52"/>
      <c r="K22" s="52"/>
      <c r="L22" s="52"/>
      <c r="M22" s="52"/>
      <c r="N22" s="52"/>
      <c r="AA22"/>
    </row>
    <row r="23" spans="1:27" ht="30" customHeight="1">
      <c r="A23" s="52"/>
      <c r="B23" s="52"/>
      <c r="C23" s="52"/>
      <c r="D23" s="52"/>
      <c r="E23" s="52"/>
      <c r="F23" s="52"/>
      <c r="G23" s="52"/>
      <c r="H23" s="52"/>
      <c r="I23" s="52"/>
      <c r="J23" s="52"/>
      <c r="K23" s="52"/>
      <c r="L23" s="52"/>
      <c r="M23" s="52"/>
      <c r="N23" s="52"/>
      <c r="AA23"/>
    </row>
    <row r="24" spans="1:27" ht="30" customHeight="1">
      <c r="A24" s="52"/>
      <c r="B24" s="52"/>
      <c r="C24" s="52"/>
      <c r="D24" s="52"/>
      <c r="E24" s="52"/>
      <c r="F24" s="52"/>
      <c r="G24" s="52"/>
      <c r="H24" s="52"/>
      <c r="I24" s="52"/>
      <c r="J24" s="52"/>
      <c r="K24" s="52"/>
      <c r="L24" s="52"/>
      <c r="M24" s="52"/>
      <c r="N24" s="52"/>
      <c r="AA24"/>
    </row>
    <row r="25" spans="1:27" ht="30" customHeight="1">
      <c r="A25" s="52"/>
      <c r="B25" s="52"/>
      <c r="C25" s="52"/>
      <c r="D25" s="52"/>
      <c r="E25" s="52"/>
      <c r="F25" s="52"/>
      <c r="G25" s="52"/>
      <c r="H25" s="52"/>
      <c r="I25" s="52"/>
      <c r="J25" s="52"/>
      <c r="K25" s="52"/>
      <c r="L25" s="52"/>
      <c r="M25" s="52"/>
      <c r="N25" s="52"/>
      <c r="AA25"/>
    </row>
    <row r="26" spans="1:27" ht="30" customHeight="1">
      <c r="A26" s="52"/>
      <c r="B26" s="52"/>
      <c r="C26" s="52"/>
      <c r="D26" s="52"/>
      <c r="E26" s="52"/>
      <c r="F26" s="52"/>
      <c r="G26" s="52"/>
      <c r="H26" s="52"/>
      <c r="I26" s="52"/>
      <c r="J26" s="52"/>
      <c r="K26" s="52"/>
      <c r="L26" s="52"/>
      <c r="M26" s="52"/>
      <c r="N26" s="52"/>
      <c r="AA26"/>
    </row>
    <row r="27" spans="1:27" ht="30" customHeight="1">
      <c r="A27" s="52"/>
      <c r="B27" s="52"/>
      <c r="C27" s="52"/>
      <c r="D27" s="52"/>
      <c r="E27" s="52"/>
      <c r="F27" s="52"/>
      <c r="G27" s="52"/>
      <c r="H27" s="52"/>
      <c r="I27" s="52"/>
      <c r="J27" s="52"/>
      <c r="K27" s="52"/>
      <c r="L27" s="52"/>
      <c r="M27" s="52"/>
      <c r="N27" s="52"/>
      <c r="AA27"/>
    </row>
    <row r="28" spans="1:27" ht="30" customHeight="1">
      <c r="A28" s="52"/>
      <c r="B28" s="52"/>
      <c r="C28" s="52"/>
      <c r="D28" s="52"/>
      <c r="E28" s="52"/>
      <c r="F28" s="52"/>
      <c r="G28" s="52"/>
      <c r="H28" s="52"/>
      <c r="I28" s="52"/>
      <c r="J28" s="52"/>
      <c r="K28" s="52"/>
      <c r="L28" s="52"/>
      <c r="M28" s="52"/>
      <c r="N28" s="52"/>
      <c r="AA28"/>
    </row>
    <row r="29" spans="1:27" ht="30" customHeight="1">
      <c r="A29" s="52"/>
      <c r="B29" s="52"/>
      <c r="C29" s="52"/>
      <c r="D29" s="52"/>
      <c r="E29" s="52"/>
      <c r="F29" s="52"/>
      <c r="G29" s="52"/>
      <c r="H29" s="52"/>
      <c r="I29" s="52"/>
      <c r="J29" s="52"/>
      <c r="K29" s="52"/>
      <c r="L29" s="52"/>
      <c r="M29" s="52"/>
      <c r="N29" s="52"/>
      <c r="AA29"/>
    </row>
    <row r="30" spans="1:27" ht="30" customHeight="1">
      <c r="A30" s="52"/>
      <c r="B30" s="52"/>
      <c r="C30" s="52"/>
      <c r="D30" s="52"/>
      <c r="E30" s="52"/>
      <c r="F30" s="52"/>
      <c r="G30" s="52"/>
      <c r="H30" s="52"/>
      <c r="I30" s="52"/>
      <c r="J30" s="52"/>
      <c r="K30" s="52"/>
      <c r="L30" s="52"/>
      <c r="M30" s="52"/>
      <c r="N30" s="52"/>
      <c r="AA30"/>
    </row>
    <row r="31" ht="13.5" customHeight="1">
      <c r="AA31"/>
    </row>
    <row r="32" ht="13.5" customHeight="1">
      <c r="AA32"/>
    </row>
    <row r="33" ht="13.5" customHeight="1">
      <c r="AA33"/>
    </row>
    <row r="34" ht="13.5" customHeight="1">
      <c r="AA34"/>
    </row>
    <row r="35" ht="13.5" customHeight="1">
      <c r="AA35"/>
    </row>
    <row r="36" ht="13.5" customHeight="1">
      <c r="AA36"/>
    </row>
    <row r="37" ht="13.5" customHeight="1">
      <c r="AA37"/>
    </row>
    <row r="38" ht="13.5" customHeight="1">
      <c r="AA38"/>
    </row>
    <row r="39" ht="14.25" customHeight="1">
      <c r="AA39"/>
    </row>
  </sheetData>
  <sheetProtection/>
  <mergeCells count="17">
    <mergeCell ref="D5:G6"/>
    <mergeCell ref="B5:C6"/>
    <mergeCell ref="I17:K17"/>
    <mergeCell ref="E17:G17"/>
    <mergeCell ref="B15:D15"/>
    <mergeCell ref="B7:C7"/>
    <mergeCell ref="D7:L7"/>
    <mergeCell ref="A7:A8"/>
    <mergeCell ref="U14:Y14"/>
    <mergeCell ref="O12:S14"/>
    <mergeCell ref="B14:L14"/>
    <mergeCell ref="B2:L2"/>
    <mergeCell ref="B3:L3"/>
    <mergeCell ref="K5:L5"/>
    <mergeCell ref="K6:L6"/>
    <mergeCell ref="I5:J5"/>
    <mergeCell ref="I6:J6"/>
  </mergeCells>
  <dataValidations count="2">
    <dataValidation type="list" showInputMessage="1" showErrorMessage="1" sqref="B9:B11">
      <formula1>$N$9:$AE$9</formula1>
    </dataValidation>
    <dataValidation type="list" showInputMessage="1" showErrorMessage="1" sqref="D9:D11">
      <formula1>$O$11:$S$11</formula1>
    </dataValidation>
  </dataValidations>
  <hyperlinks>
    <hyperlink ref="A1" location="目次!A1" display="トップページに戻る"/>
  </hyperlinks>
  <printOptions horizontalCentered="1" verticalCentered="1"/>
  <pageMargins left="0.5905511811023623" right="0.5905511811023623" top="0.3937007874015748" bottom="0.3937007874015748" header="0.5118110236220472" footer="0.35433070866141736"/>
  <pageSetup fitToHeight="1"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sheetPr codeName="Sheet28">
    <pageSetUpPr fitToPage="1"/>
  </sheetPr>
  <dimension ref="A1:AE34"/>
  <sheetViews>
    <sheetView showGridLines="0" zoomScalePageLayoutView="0" workbookViewId="0" topLeftCell="A1">
      <selection activeCell="I10" sqref="I10"/>
    </sheetView>
  </sheetViews>
  <sheetFormatPr defaultColWidth="13.00390625" defaultRowHeight="13.5"/>
  <cols>
    <col min="1" max="1" width="15.125" style="1" customWidth="1"/>
    <col min="2" max="2" width="6.625" style="1" customWidth="1"/>
    <col min="3" max="3" width="16.625" style="1" customWidth="1"/>
    <col min="4" max="4" width="6.625" style="3" customWidth="1"/>
    <col min="5" max="5" width="18.625" style="1" customWidth="1"/>
    <col min="6" max="6" width="14.625" style="1" customWidth="1"/>
    <col min="7" max="7" width="7.00390625" style="2" customWidth="1"/>
    <col min="8" max="8" width="15.625" style="2" customWidth="1"/>
    <col min="9" max="10" width="8.625" style="5" customWidth="1"/>
    <col min="11" max="12" width="12.625" style="1" customWidth="1"/>
    <col min="13" max="14" width="13.00390625" style="1" customWidth="1"/>
    <col min="15" max="31" width="4.625" style="1" customWidth="1"/>
    <col min="32" max="16384" width="13.00390625" style="1" customWidth="1"/>
  </cols>
  <sheetData>
    <row r="1" spans="1:14" ht="48" customHeight="1">
      <c r="A1" s="49" t="s">
        <v>120</v>
      </c>
      <c r="B1" s="52"/>
      <c r="C1" s="52"/>
      <c r="D1" s="52"/>
      <c r="E1" s="52"/>
      <c r="F1" s="52"/>
      <c r="G1" s="52"/>
      <c r="H1" s="52"/>
      <c r="I1" s="52"/>
      <c r="J1" s="52"/>
      <c r="K1" s="52"/>
      <c r="L1" s="52"/>
      <c r="M1" s="52"/>
      <c r="N1" s="52"/>
    </row>
    <row r="2" spans="1:14" ht="39.75" customHeight="1">
      <c r="A2" s="52"/>
      <c r="B2" s="632" t="str">
        <f>"第"&amp;'選手データ'!AF4&amp;"回岩手県高等学校総合体育大会"</f>
        <v>第70回岩手県高等学校総合体育大会</v>
      </c>
      <c r="C2" s="632"/>
      <c r="D2" s="632"/>
      <c r="E2" s="632"/>
      <c r="F2" s="632"/>
      <c r="G2" s="632"/>
      <c r="H2" s="632"/>
      <c r="I2" s="632"/>
      <c r="J2" s="632"/>
      <c r="K2" s="632"/>
      <c r="L2" s="632"/>
      <c r="M2" s="52"/>
      <c r="N2" s="52"/>
    </row>
    <row r="3" spans="1:14" ht="39.75" customHeight="1" thickBot="1">
      <c r="A3" s="52"/>
      <c r="B3" s="670" t="s">
        <v>81</v>
      </c>
      <c r="C3" s="670"/>
      <c r="D3" s="670"/>
      <c r="E3" s="670"/>
      <c r="F3" s="670"/>
      <c r="G3" s="670"/>
      <c r="H3" s="670"/>
      <c r="I3" s="670"/>
      <c r="J3" s="670"/>
      <c r="K3" s="670"/>
      <c r="L3" s="670"/>
      <c r="M3" s="52"/>
      <c r="N3" s="52"/>
    </row>
    <row r="4" spans="1:18" ht="39.75" customHeight="1" thickBot="1">
      <c r="A4" s="52"/>
      <c r="B4" s="665" t="s">
        <v>85</v>
      </c>
      <c r="C4" s="666"/>
      <c r="D4" s="640" t="e">
        <f>#REF!</f>
        <v>#REF!</v>
      </c>
      <c r="E4" s="640"/>
      <c r="F4" s="640"/>
      <c r="G4" s="641"/>
      <c r="H4" s="76" t="s">
        <v>75</v>
      </c>
      <c r="I4" s="673" t="s">
        <v>76</v>
      </c>
      <c r="J4" s="673"/>
      <c r="K4" s="671" t="s">
        <v>99</v>
      </c>
      <c r="L4" s="672"/>
      <c r="M4" s="52"/>
      <c r="N4" s="52"/>
      <c r="O4"/>
      <c r="P4"/>
      <c r="Q4"/>
      <c r="R4"/>
    </row>
    <row r="5" spans="1:18" ht="39.75" customHeight="1" thickBot="1" thickTop="1">
      <c r="A5" s="98" t="s">
        <v>95</v>
      </c>
      <c r="B5" s="667"/>
      <c r="C5" s="668"/>
      <c r="D5" s="642"/>
      <c r="E5" s="642"/>
      <c r="F5" s="642"/>
      <c r="G5" s="643"/>
      <c r="H5" s="26"/>
      <c r="I5" s="639"/>
      <c r="J5" s="639"/>
      <c r="K5" s="636"/>
      <c r="L5" s="637"/>
      <c r="M5" s="52"/>
      <c r="N5" s="52"/>
      <c r="O5"/>
      <c r="P5"/>
      <c r="Q5"/>
      <c r="R5"/>
    </row>
    <row r="6" spans="1:14" ht="39.75" customHeight="1" thickBot="1">
      <c r="A6" s="656" t="s">
        <v>505</v>
      </c>
      <c r="B6" s="660" t="s">
        <v>66</v>
      </c>
      <c r="C6" s="661"/>
      <c r="D6" s="662" t="s">
        <v>59</v>
      </c>
      <c r="E6" s="663"/>
      <c r="F6" s="663"/>
      <c r="G6" s="663"/>
      <c r="H6" s="663"/>
      <c r="I6" s="663"/>
      <c r="J6" s="663"/>
      <c r="K6" s="663"/>
      <c r="L6" s="664"/>
      <c r="M6" s="52"/>
      <c r="N6" s="52"/>
    </row>
    <row r="7" spans="1:14" ht="39.75" customHeight="1" thickBot="1" thickTop="1">
      <c r="A7" s="657"/>
      <c r="B7" s="77" t="s">
        <v>54</v>
      </c>
      <c r="C7" s="78" t="s">
        <v>58</v>
      </c>
      <c r="D7" s="79" t="s">
        <v>514</v>
      </c>
      <c r="E7" s="80" t="s">
        <v>108</v>
      </c>
      <c r="F7" s="80" t="s">
        <v>107</v>
      </c>
      <c r="G7" s="81" t="s">
        <v>55</v>
      </c>
      <c r="H7" s="81" t="s">
        <v>61</v>
      </c>
      <c r="I7" s="82" t="s">
        <v>83</v>
      </c>
      <c r="J7" s="82" t="s">
        <v>84</v>
      </c>
      <c r="K7" s="83" t="s">
        <v>80</v>
      </c>
      <c r="L7" s="84" t="s">
        <v>56</v>
      </c>
      <c r="M7" s="52"/>
      <c r="N7" s="52"/>
    </row>
    <row r="8" spans="1:31" ht="39.75" customHeight="1" thickTop="1">
      <c r="A8" s="96"/>
      <c r="B8" s="85"/>
      <c r="C8" s="41">
        <f>IF($B8&lt;&gt;0,VLOOKUP($B8,#REF!,4,FALSE),"")</f>
      </c>
      <c r="D8" s="86"/>
      <c r="E8" s="44">
        <f>IF($A8&lt;&gt;0,VLOOKUP($A8,'選手データ'!$C$2:$U$102,4,FALSE),"")</f>
      </c>
      <c r="F8" s="44">
        <f>IF($A8&lt;&gt;0,VLOOKUP($A8,'選手データ'!$C$2:$U$102,5,FALSE),"")</f>
      </c>
      <c r="G8" s="28">
        <f>IF($A8&lt;&gt;0,VLOOKUP($A8,'選手データ'!$C$2:$U$102,3,FALSE),"")</f>
      </c>
      <c r="H8" s="92">
        <f>IF($A8&lt;&gt;0,VLOOKUP($A8,'選手データ'!$C$2:$U$102,8,FALSE),"")</f>
      </c>
      <c r="I8" s="28">
        <f>IF($A8&lt;&gt;0,VLOOKUP($A8,'選手データ'!$C$2:$U$102,10,FALSE),"")</f>
      </c>
      <c r="J8" s="28">
        <f>IF($A8&lt;&gt;0,VLOOKUP($A8,'選手データ'!$C$2:$U$102,11,FALSE),"")</f>
      </c>
      <c r="K8" s="28">
        <f>IF($A8&lt;&gt;0,VLOOKUP($A8,'選手データ'!$C$2:$U$102,6,FALSE),"")</f>
      </c>
      <c r="L8" s="43">
        <f>IF($A8&lt;&gt;0,VLOOKUP($A8,'選手データ'!$C$2:$U$102,7,FALSE),"")</f>
      </c>
      <c r="M8" s="52"/>
      <c r="N8" s="52"/>
      <c r="O8" s="17">
        <v>1</v>
      </c>
      <c r="P8" s="17">
        <v>2</v>
      </c>
      <c r="Q8" s="17">
        <v>3</v>
      </c>
      <c r="R8" s="17">
        <v>4</v>
      </c>
      <c r="S8" s="17">
        <v>5</v>
      </c>
      <c r="T8" s="17">
        <v>6</v>
      </c>
      <c r="U8" s="17">
        <v>7</v>
      </c>
      <c r="V8" s="17">
        <v>8</v>
      </c>
      <c r="W8" s="17">
        <v>9</v>
      </c>
      <c r="X8" s="17">
        <v>10</v>
      </c>
      <c r="Y8" s="17">
        <v>11</v>
      </c>
      <c r="Z8" s="17">
        <v>12</v>
      </c>
      <c r="AA8" s="17">
        <v>13</v>
      </c>
      <c r="AB8" s="17">
        <v>14</v>
      </c>
      <c r="AC8" s="17">
        <v>15</v>
      </c>
      <c r="AD8" s="17">
        <v>16</v>
      </c>
      <c r="AE8" s="17">
        <v>17</v>
      </c>
    </row>
    <row r="9" spans="1:27" ht="39.75" customHeight="1">
      <c r="A9" s="97"/>
      <c r="B9" s="87"/>
      <c r="C9" s="45">
        <f>IF($B9&lt;&gt;0,VLOOKUP($B9,#REF!,4,FALSE),"")</f>
      </c>
      <c r="D9" s="88"/>
      <c r="E9" s="40">
        <f>IF($A9&lt;&gt;0,VLOOKUP($A9,'選手データ'!$C$2:$U$102,4,FALSE),"")</f>
      </c>
      <c r="F9" s="40">
        <f>IF($A9&lt;&gt;0,VLOOKUP($A9,'選手データ'!$C$2:$U$102,5,FALSE),"")</f>
      </c>
      <c r="G9" s="27">
        <f>IF($A9&lt;&gt;0,VLOOKUP($A9,'選手データ'!$C$2:$U$102,3,FALSE),"")</f>
      </c>
      <c r="H9" s="46">
        <f>IF($A9&lt;&gt;0,VLOOKUP($A9,'選手データ'!$C$2:$U$102,8,FALSE),"")</f>
      </c>
      <c r="I9" s="27">
        <f>IF($A9&lt;&gt;0,VLOOKUP($A9,'選手データ'!$C$2:$U$102,10,FALSE),"")</f>
      </c>
      <c r="J9" s="27">
        <f>IF($A9&lt;&gt;0,VLOOKUP($A9,'選手データ'!$C$2:$U$102,11,FALSE),"")</f>
      </c>
      <c r="K9" s="27">
        <f>IF($A9&lt;&gt;0,VLOOKUP($A9,'選手データ'!$C$2:$U$102,6,FALSE),"")</f>
      </c>
      <c r="L9" s="37">
        <f>IF($A9&lt;&gt;0,VLOOKUP($A9,'選手データ'!$C$2:$U$102,7,FALSE),"")</f>
      </c>
      <c r="M9" s="52"/>
      <c r="N9" s="52"/>
      <c r="AA9"/>
    </row>
    <row r="10" spans="1:27" ht="39.75" customHeight="1" thickBot="1">
      <c r="A10" s="99"/>
      <c r="B10" s="89"/>
      <c r="C10" s="47">
        <f>IF($B10&lt;&gt;0,VLOOKUP($B10,#REF!,4,FALSE),"")</f>
      </c>
      <c r="D10" s="90"/>
      <c r="E10" s="48">
        <f>IF($A10&lt;&gt;0,VLOOKUP($A10,'選手データ'!$C$2:$U$102,4,FALSE),"")</f>
      </c>
      <c r="F10" s="48">
        <f>IF($A10&lt;&gt;0,VLOOKUP($A10,'選手データ'!$C$2:$U$102,5,FALSE),"")</f>
      </c>
      <c r="G10" s="29">
        <f>IF($A10&lt;&gt;0,VLOOKUP($A10,'選手データ'!$C$2:$U$102,3,FALSE),"")</f>
      </c>
      <c r="H10" s="38">
        <f>IF($A10&lt;&gt;0,VLOOKUP($A10,'選手データ'!$C$2:$U$102,8,FALSE),"")</f>
      </c>
      <c r="I10" s="29">
        <f>IF($A10&lt;&gt;0,VLOOKUP($A10,'選手データ'!$C$2:$U$102,10,FALSE),"")</f>
      </c>
      <c r="J10" s="29">
        <f>IF($A10&lt;&gt;0,VLOOKUP($A10,'選手データ'!$C$2:$U$102,11,FALSE),"")</f>
      </c>
      <c r="K10" s="29">
        <f>IF($A10&lt;&gt;0,VLOOKUP($A10,'選手データ'!$C$2:$U$102,6,FALSE),"")</f>
      </c>
      <c r="L10" s="39">
        <f>IF($A10&lt;&gt;0,VLOOKUP($A10,'選手データ'!$C$2:$U$102,7,FALSE),"")</f>
      </c>
      <c r="M10" s="52"/>
      <c r="N10" s="52"/>
      <c r="O10" s="18"/>
      <c r="P10" s="18" t="s">
        <v>515</v>
      </c>
      <c r="Q10" s="18" t="s">
        <v>516</v>
      </c>
      <c r="R10" s="18" t="s">
        <v>517</v>
      </c>
      <c r="S10" s="18" t="s">
        <v>518</v>
      </c>
      <c r="U10" s="23" t="s">
        <v>74</v>
      </c>
      <c r="V10" s="23" t="s">
        <v>102</v>
      </c>
      <c r="W10" s="23" t="s">
        <v>103</v>
      </c>
      <c r="X10" s="23" t="s">
        <v>104</v>
      </c>
      <c r="Y10" s="23"/>
      <c r="AA10"/>
    </row>
    <row r="11" spans="1:27" ht="39.75" customHeight="1" thickTop="1">
      <c r="A11" s="52"/>
      <c r="B11" s="669" t="s">
        <v>77</v>
      </c>
      <c r="C11" s="669"/>
      <c r="D11" s="669"/>
      <c r="E11" s="669"/>
      <c r="F11" s="669"/>
      <c r="G11" s="669"/>
      <c r="H11" s="669"/>
      <c r="I11" s="669"/>
      <c r="J11" s="669"/>
      <c r="K11" s="669"/>
      <c r="L11" s="669"/>
      <c r="M11" s="52"/>
      <c r="N11" s="52"/>
      <c r="O11" s="630"/>
      <c r="P11" s="630"/>
      <c r="Q11" s="630"/>
      <c r="R11" s="630"/>
      <c r="S11" s="630"/>
      <c r="U11" s="626" t="s">
        <v>101</v>
      </c>
      <c r="V11" s="626"/>
      <c r="W11" s="626"/>
      <c r="X11" s="626"/>
      <c r="Y11" s="627"/>
      <c r="AA11"/>
    </row>
    <row r="12" spans="1:27" ht="39.75" customHeight="1">
      <c r="A12" s="52"/>
      <c r="B12" s="650">
        <f ca="1">TODAY()</f>
        <v>43199</v>
      </c>
      <c r="C12" s="650"/>
      <c r="D12" s="650"/>
      <c r="E12" s="14"/>
      <c r="F12" s="14"/>
      <c r="G12" s="14"/>
      <c r="H12" s="14"/>
      <c r="I12" s="15"/>
      <c r="J12" s="15"/>
      <c r="M12" s="52"/>
      <c r="N12" s="52"/>
      <c r="O12" s="25" t="s">
        <v>68</v>
      </c>
      <c r="P12" s="25" t="s">
        <v>69</v>
      </c>
      <c r="Q12" s="24"/>
      <c r="R12" s="24"/>
      <c r="S12" s="24"/>
      <c r="U12" s="23" t="s">
        <v>72</v>
      </c>
      <c r="V12" s="23" t="s">
        <v>73</v>
      </c>
      <c r="W12" s="18"/>
      <c r="X12" s="18"/>
      <c r="Y12" s="18"/>
      <c r="AA12"/>
    </row>
    <row r="13" spans="1:27" ht="39.75" customHeight="1">
      <c r="A13" s="52"/>
      <c r="B13" s="14"/>
      <c r="C13" s="16"/>
      <c r="D13" s="16"/>
      <c r="E13" s="659" t="e">
        <f>#REF!</f>
        <v>#REF!</v>
      </c>
      <c r="F13" s="659"/>
      <c r="G13" s="659"/>
      <c r="H13" s="91"/>
      <c r="I13" s="658" t="e">
        <f>#REF!</f>
        <v>#REF!</v>
      </c>
      <c r="J13" s="658"/>
      <c r="K13" s="658"/>
      <c r="L13" s="7" t="s">
        <v>67</v>
      </c>
      <c r="M13" s="52"/>
      <c r="N13" s="52"/>
      <c r="AA13"/>
    </row>
    <row r="14" spans="1:27" ht="49.5" customHeight="1">
      <c r="A14" s="52"/>
      <c r="B14" s="52"/>
      <c r="C14" s="52"/>
      <c r="D14" s="52"/>
      <c r="E14" s="52"/>
      <c r="F14" s="52"/>
      <c r="G14" s="52"/>
      <c r="H14" s="52"/>
      <c r="I14" s="52"/>
      <c r="J14" s="52"/>
      <c r="K14" s="52"/>
      <c r="L14" s="52"/>
      <c r="M14" s="52"/>
      <c r="N14" s="52"/>
      <c r="AA14"/>
    </row>
    <row r="15" spans="1:27" ht="49.5" customHeight="1">
      <c r="A15" s="52"/>
      <c r="B15" s="52"/>
      <c r="C15" s="52"/>
      <c r="D15" s="52"/>
      <c r="E15" s="52"/>
      <c r="F15" s="52"/>
      <c r="G15" s="52"/>
      <c r="H15" s="52"/>
      <c r="I15" s="52"/>
      <c r="J15" s="52"/>
      <c r="K15" s="52"/>
      <c r="L15" s="52"/>
      <c r="M15" s="52"/>
      <c r="N15" s="52"/>
      <c r="O15"/>
      <c r="P15"/>
      <c r="Q15"/>
      <c r="R15"/>
      <c r="S15"/>
      <c r="AA15"/>
    </row>
    <row r="16" spans="1:27" ht="30" customHeight="1">
      <c r="A16" s="52"/>
      <c r="B16" s="52"/>
      <c r="C16" s="52"/>
      <c r="D16" s="52"/>
      <c r="E16" s="52"/>
      <c r="F16" s="52"/>
      <c r="G16" s="52"/>
      <c r="H16" s="52"/>
      <c r="I16" s="52"/>
      <c r="J16" s="52"/>
      <c r="K16" s="52"/>
      <c r="L16" s="52"/>
      <c r="M16" s="52"/>
      <c r="N16" s="52"/>
      <c r="O16"/>
      <c r="P16"/>
      <c r="Q16"/>
      <c r="R16"/>
      <c r="S16"/>
      <c r="AA16"/>
    </row>
    <row r="17" spans="1:27" ht="30" customHeight="1">
      <c r="A17" s="52"/>
      <c r="B17" s="52"/>
      <c r="C17" s="52"/>
      <c r="D17" s="52"/>
      <c r="E17" s="52"/>
      <c r="F17" s="52"/>
      <c r="G17" s="52"/>
      <c r="H17" s="52"/>
      <c r="I17" s="52"/>
      <c r="J17" s="52"/>
      <c r="K17" s="52"/>
      <c r="L17" s="52"/>
      <c r="M17" s="52"/>
      <c r="N17" s="52"/>
      <c r="AA17"/>
    </row>
    <row r="18" spans="1:27" ht="30" customHeight="1">
      <c r="A18" s="52"/>
      <c r="B18" s="52"/>
      <c r="C18" s="52"/>
      <c r="D18" s="52"/>
      <c r="E18" s="52"/>
      <c r="F18" s="52"/>
      <c r="G18" s="52"/>
      <c r="H18" s="52"/>
      <c r="I18" s="52"/>
      <c r="J18" s="52"/>
      <c r="K18" s="52"/>
      <c r="L18" s="52"/>
      <c r="M18" s="52"/>
      <c r="N18" s="52"/>
      <c r="AA18"/>
    </row>
    <row r="19" spans="1:27" ht="30" customHeight="1">
      <c r="A19" s="52"/>
      <c r="B19" s="52"/>
      <c r="C19" s="52"/>
      <c r="D19" s="52"/>
      <c r="E19" s="52"/>
      <c r="F19" s="52"/>
      <c r="G19" s="52"/>
      <c r="H19" s="52"/>
      <c r="I19" s="52"/>
      <c r="J19" s="52"/>
      <c r="K19" s="52"/>
      <c r="L19" s="52"/>
      <c r="M19" s="52"/>
      <c r="N19" s="52"/>
      <c r="AA19"/>
    </row>
    <row r="20" spans="1:27" ht="30" customHeight="1">
      <c r="A20" s="52"/>
      <c r="B20" s="52"/>
      <c r="C20" s="52"/>
      <c r="D20" s="52"/>
      <c r="E20" s="52"/>
      <c r="F20" s="52"/>
      <c r="G20" s="52"/>
      <c r="H20" s="52"/>
      <c r="I20" s="52"/>
      <c r="J20" s="52"/>
      <c r="K20" s="52"/>
      <c r="L20" s="52"/>
      <c r="M20" s="52"/>
      <c r="N20" s="52"/>
      <c r="AA20"/>
    </row>
    <row r="21" spans="1:27" ht="30" customHeight="1">
      <c r="A21" s="52"/>
      <c r="B21" s="52"/>
      <c r="C21" s="52"/>
      <c r="D21" s="52"/>
      <c r="E21" s="52"/>
      <c r="F21" s="52"/>
      <c r="G21" s="52"/>
      <c r="H21" s="52"/>
      <c r="I21" s="52"/>
      <c r="J21" s="52"/>
      <c r="K21" s="52"/>
      <c r="L21" s="52"/>
      <c r="M21" s="52"/>
      <c r="N21" s="52"/>
      <c r="AA21"/>
    </row>
    <row r="22" spans="1:27" ht="30" customHeight="1">
      <c r="A22" s="52"/>
      <c r="B22" s="52"/>
      <c r="C22" s="52"/>
      <c r="D22" s="52"/>
      <c r="E22" s="52"/>
      <c r="F22" s="52"/>
      <c r="G22" s="52"/>
      <c r="H22" s="52"/>
      <c r="I22" s="52"/>
      <c r="J22" s="52"/>
      <c r="K22" s="52"/>
      <c r="L22" s="52"/>
      <c r="M22" s="52"/>
      <c r="N22" s="52"/>
      <c r="AA22"/>
    </row>
    <row r="23" spans="1:27" ht="30" customHeight="1">
      <c r="A23" s="52"/>
      <c r="B23" s="52"/>
      <c r="C23" s="52"/>
      <c r="D23" s="52"/>
      <c r="E23" s="52"/>
      <c r="F23" s="52"/>
      <c r="G23" s="52"/>
      <c r="H23" s="52"/>
      <c r="I23" s="52"/>
      <c r="J23" s="52"/>
      <c r="K23" s="52"/>
      <c r="L23" s="52"/>
      <c r="M23" s="52"/>
      <c r="N23" s="52"/>
      <c r="AA23"/>
    </row>
    <row r="24" spans="1:27" ht="30" customHeight="1">
      <c r="A24" s="52"/>
      <c r="B24" s="52"/>
      <c r="C24" s="52"/>
      <c r="D24" s="52"/>
      <c r="E24" s="52"/>
      <c r="F24" s="52"/>
      <c r="G24" s="52"/>
      <c r="H24" s="52"/>
      <c r="I24" s="52"/>
      <c r="J24" s="52"/>
      <c r="K24" s="52"/>
      <c r="L24" s="52"/>
      <c r="M24" s="52"/>
      <c r="N24" s="52"/>
      <c r="AA24"/>
    </row>
    <row r="25" spans="1:27" ht="30" customHeight="1">
      <c r="A25" s="52"/>
      <c r="B25" s="52"/>
      <c r="C25" s="52"/>
      <c r="D25" s="52"/>
      <c r="E25" s="52"/>
      <c r="F25" s="52"/>
      <c r="G25" s="52"/>
      <c r="H25" s="52"/>
      <c r="I25" s="52"/>
      <c r="J25" s="52"/>
      <c r="K25" s="52"/>
      <c r="L25" s="52"/>
      <c r="M25" s="52"/>
      <c r="N25" s="52"/>
      <c r="AA25"/>
    </row>
    <row r="26" ht="13.5" customHeight="1">
      <c r="AA26"/>
    </row>
    <row r="27" ht="13.5" customHeight="1">
      <c r="AA27"/>
    </row>
    <row r="28" ht="13.5" customHeight="1">
      <c r="AA28"/>
    </row>
    <row r="29" ht="13.5" customHeight="1">
      <c r="AA29"/>
    </row>
    <row r="30" ht="13.5" customHeight="1">
      <c r="AA30"/>
    </row>
    <row r="31" ht="13.5" customHeight="1">
      <c r="AA31"/>
    </row>
    <row r="32" ht="13.5" customHeight="1">
      <c r="AA32"/>
    </row>
    <row r="33" ht="13.5" customHeight="1">
      <c r="AA33"/>
    </row>
    <row r="34" ht="14.25" customHeight="1">
      <c r="AA34"/>
    </row>
  </sheetData>
  <sheetProtection/>
  <mergeCells count="17">
    <mergeCell ref="U11:Y11"/>
    <mergeCell ref="O11:S11"/>
    <mergeCell ref="B11:L11"/>
    <mergeCell ref="B2:L2"/>
    <mergeCell ref="B3:L3"/>
    <mergeCell ref="K4:L4"/>
    <mergeCell ref="K5:L5"/>
    <mergeCell ref="I4:J4"/>
    <mergeCell ref="I5:J5"/>
    <mergeCell ref="A6:A7"/>
    <mergeCell ref="D4:G5"/>
    <mergeCell ref="I13:K13"/>
    <mergeCell ref="E13:G13"/>
    <mergeCell ref="B12:D12"/>
    <mergeCell ref="B6:C6"/>
    <mergeCell ref="D6:L6"/>
    <mergeCell ref="B4:C5"/>
  </mergeCells>
  <dataValidations count="5">
    <dataValidation type="list" showInputMessage="1" showErrorMessage="1" sqref="B8:B10">
      <formula1>$N$8:$AE$8</formula1>
    </dataValidation>
    <dataValidation type="list" showInputMessage="1" showErrorMessage="1" sqref="D8:D10">
      <formula1>$O$10:$S$10</formula1>
    </dataValidation>
    <dataValidation type="list" allowBlank="1" showInputMessage="1" showErrorMessage="1" sqref="I5:J5">
      <formula1>$U$10:$X$10</formula1>
    </dataValidation>
    <dataValidation type="list" allowBlank="1" showInputMessage="1" showErrorMessage="1" sqref="H5">
      <formula1>$O$12:$P$12</formula1>
    </dataValidation>
    <dataValidation type="list" allowBlank="1" showInputMessage="1" showErrorMessage="1" sqref="K5:L5">
      <formula1>$U$12:$V$12</formula1>
    </dataValidation>
  </dataValidations>
  <hyperlinks>
    <hyperlink ref="A1" location="目次!A1" display="トップページに戻る"/>
  </hyperlinks>
  <printOptions horizontalCentered="1" verticalCentered="1"/>
  <pageMargins left="0.5905511811023623" right="0.5905511811023623" top="0.3937007874015748" bottom="0.3937007874015748" header="0.5118110236220472" footer="0.35433070866141736"/>
  <pageSetup fitToHeight="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sheetPr codeName="Sheet11">
    <tabColor indexed="8"/>
    <pageSetUpPr fitToPage="1"/>
  </sheetPr>
  <dimension ref="A1:AJ121"/>
  <sheetViews>
    <sheetView showGridLines="0" showRowColHeaders="0" showZeros="0" showOutlineSymbols="0" zoomScalePageLayoutView="0" workbookViewId="0" topLeftCell="A1">
      <selection activeCell="A1" sqref="A1:A3"/>
    </sheetView>
  </sheetViews>
  <sheetFormatPr defaultColWidth="13.00390625" defaultRowHeight="13.5"/>
  <cols>
    <col min="1" max="1" width="5.625" style="450" customWidth="1"/>
    <col min="2" max="2" width="4.125" style="451" customWidth="1"/>
    <col min="3" max="3" width="16.875" style="464" customWidth="1"/>
    <col min="4" max="4" width="15.375" style="464" bestFit="1" customWidth="1"/>
    <col min="5" max="5" width="5.625" style="464" bestFit="1" customWidth="1"/>
    <col min="6" max="6" width="14.125" style="451" bestFit="1" customWidth="1"/>
    <col min="7" max="7" width="18.00390625" style="465" bestFit="1" customWidth="1"/>
    <col min="8" max="8" width="25.625" style="451" bestFit="1" customWidth="1"/>
    <col min="9" max="11" width="15.125" style="451" bestFit="1" customWidth="1"/>
    <col min="12" max="14" width="8.625" style="466" customWidth="1"/>
    <col min="15" max="15" width="7.125" style="451" customWidth="1"/>
    <col min="16" max="17" width="16.125" style="451" bestFit="1" customWidth="1"/>
    <col min="18" max="29" width="13.00390625" style="451" customWidth="1"/>
    <col min="30" max="30" width="10.50390625" style="451" bestFit="1" customWidth="1"/>
    <col min="31" max="36" width="10.625" style="451" customWidth="1"/>
    <col min="37" max="16384" width="13.00390625" style="451" customWidth="1"/>
  </cols>
  <sheetData>
    <row r="1" spans="1:14" s="450" customFormat="1" ht="51" customHeight="1" thickBot="1">
      <c r="A1" s="675" t="s">
        <v>877</v>
      </c>
      <c r="B1" s="444"/>
      <c r="C1" s="445" t="s">
        <v>506</v>
      </c>
      <c r="D1" s="445"/>
      <c r="E1" s="445"/>
      <c r="F1" s="445"/>
      <c r="G1" s="446" t="s">
        <v>856</v>
      </c>
      <c r="H1" s="445">
        <f>IF(トップページ!$S$9&lt;&gt;0,トップページ!$S$9,"")</f>
      </c>
      <c r="I1" s="447"/>
      <c r="J1" s="445"/>
      <c r="K1" s="445"/>
      <c r="L1" s="448"/>
      <c r="M1" s="448"/>
      <c r="N1" s="449"/>
    </row>
    <row r="2" spans="1:36" ht="121.5" customHeight="1" thickTop="1">
      <c r="A2" s="675"/>
      <c r="B2" s="427" t="s">
        <v>106</v>
      </c>
      <c r="C2" s="428" t="s">
        <v>981</v>
      </c>
      <c r="D2" s="429" t="s">
        <v>827</v>
      </c>
      <c r="E2" s="430" t="s">
        <v>55</v>
      </c>
      <c r="F2" s="431" t="s">
        <v>828</v>
      </c>
      <c r="G2" s="430" t="s">
        <v>70</v>
      </c>
      <c r="H2" s="430" t="s">
        <v>60</v>
      </c>
      <c r="I2" s="430" t="s">
        <v>677</v>
      </c>
      <c r="J2" s="430" t="s">
        <v>678</v>
      </c>
      <c r="K2" s="430" t="s">
        <v>61</v>
      </c>
      <c r="L2" s="430" t="s">
        <v>829</v>
      </c>
      <c r="M2" s="430" t="s">
        <v>830</v>
      </c>
      <c r="N2" s="432" t="s">
        <v>510</v>
      </c>
      <c r="AD2" s="451" t="s">
        <v>78</v>
      </c>
      <c r="AE2" s="452" t="s">
        <v>97</v>
      </c>
      <c r="AF2" s="452" t="s">
        <v>568</v>
      </c>
      <c r="AG2" s="452" t="s">
        <v>93</v>
      </c>
      <c r="AH2" s="452" t="s">
        <v>854</v>
      </c>
      <c r="AI2" s="452" t="s">
        <v>855</v>
      </c>
      <c r="AJ2" s="452" t="s">
        <v>96</v>
      </c>
    </row>
    <row r="3" spans="1:36" s="453" customFormat="1" ht="25.5" customHeight="1" thickBot="1">
      <c r="A3" s="675"/>
      <c r="B3" s="433">
        <v>0</v>
      </c>
      <c r="C3" s="437">
        <v>1</v>
      </c>
      <c r="D3" s="438">
        <v>2</v>
      </c>
      <c r="E3" s="439">
        <v>3</v>
      </c>
      <c r="F3" s="440">
        <v>4</v>
      </c>
      <c r="G3" s="441">
        <v>5</v>
      </c>
      <c r="H3" s="440">
        <v>6</v>
      </c>
      <c r="I3" s="440">
        <v>7</v>
      </c>
      <c r="J3" s="441">
        <v>8</v>
      </c>
      <c r="K3" s="441">
        <v>9</v>
      </c>
      <c r="L3" s="442">
        <v>10</v>
      </c>
      <c r="M3" s="442">
        <v>11</v>
      </c>
      <c r="N3" s="443">
        <v>12</v>
      </c>
      <c r="O3" s="451"/>
      <c r="P3" s="451"/>
      <c r="Q3" s="451"/>
      <c r="R3" s="451"/>
      <c r="S3" s="451"/>
      <c r="T3" s="451"/>
      <c r="U3" s="451"/>
      <c r="AE3" s="454" t="s">
        <v>876</v>
      </c>
      <c r="AF3" s="454" t="s">
        <v>872</v>
      </c>
      <c r="AG3" s="454" t="s">
        <v>93</v>
      </c>
      <c r="AH3" s="454"/>
      <c r="AI3" s="454" t="s">
        <v>875</v>
      </c>
      <c r="AJ3" s="454" t="s">
        <v>873</v>
      </c>
    </row>
    <row r="4" spans="1:36" s="455" customFormat="1" ht="15" customHeight="1" thickBot="1">
      <c r="A4" s="674" t="s">
        <v>870</v>
      </c>
      <c r="B4" s="434">
        <v>1</v>
      </c>
      <c r="C4" s="467"/>
      <c r="D4" s="413"/>
      <c r="E4" s="414"/>
      <c r="F4" s="415"/>
      <c r="G4" s="414"/>
      <c r="H4" s="414"/>
      <c r="I4" s="414"/>
      <c r="J4" s="416"/>
      <c r="K4" s="416"/>
      <c r="L4" s="417"/>
      <c r="M4" s="418"/>
      <c r="N4" s="419"/>
      <c r="X4" s="456"/>
      <c r="Y4" s="456"/>
      <c r="Z4" s="456"/>
      <c r="AA4" s="456"/>
      <c r="AB4" s="456"/>
      <c r="AD4" s="457">
        <v>43191</v>
      </c>
      <c r="AE4" s="458">
        <f>IF($AD$16&lt;=3,$AD$6-1989,$AD$6-1988)</f>
        <v>30</v>
      </c>
      <c r="AF4" s="458">
        <f>IF($AD$16&lt;=3,$AD$6-1949,$AD$6-1948)</f>
        <v>70</v>
      </c>
      <c r="AG4" s="458">
        <f>IF($AD$16&lt;=3,$AD$6-1978,$AD$6-1977)</f>
        <v>41</v>
      </c>
      <c r="AH4" s="458">
        <f>IF($AD$16&gt;=4,$AD$6-2002,$AD$6-2003)</f>
        <v>16</v>
      </c>
      <c r="AI4" s="455">
        <f>$AD$6</f>
        <v>2018</v>
      </c>
      <c r="AJ4" s="458">
        <f>IF($AD$16&lt;=3,$AD$6-1922,$AD$6-1921)</f>
        <v>97</v>
      </c>
    </row>
    <row r="5" spans="1:35" s="455" customFormat="1" ht="15" customHeight="1">
      <c r="A5" s="674"/>
      <c r="B5" s="435">
        <v>2</v>
      </c>
      <c r="C5" s="412"/>
      <c r="D5" s="413"/>
      <c r="E5" s="414"/>
      <c r="F5" s="415"/>
      <c r="G5" s="414"/>
      <c r="H5" s="414"/>
      <c r="I5" s="414"/>
      <c r="J5" s="416"/>
      <c r="K5" s="416"/>
      <c r="L5" s="417"/>
      <c r="M5" s="418"/>
      <c r="N5" s="419"/>
      <c r="X5" s="456"/>
      <c r="Y5" s="456"/>
      <c r="Z5" s="456"/>
      <c r="AA5" s="456"/>
      <c r="AB5" s="456"/>
      <c r="AD5" s="459" t="s">
        <v>79</v>
      </c>
      <c r="AH5" s="458">
        <f>$AH$4+2</f>
        <v>18</v>
      </c>
      <c r="AI5" s="460" t="s">
        <v>874</v>
      </c>
    </row>
    <row r="6" spans="1:35" s="455" customFormat="1" ht="15" customHeight="1" thickBot="1">
      <c r="A6" s="674"/>
      <c r="B6" s="435">
        <v>3</v>
      </c>
      <c r="C6" s="412"/>
      <c r="D6" s="413"/>
      <c r="E6" s="414"/>
      <c r="F6" s="415"/>
      <c r="G6" s="414"/>
      <c r="H6" s="414"/>
      <c r="I6" s="414"/>
      <c r="J6" s="416"/>
      <c r="K6" s="416"/>
      <c r="L6" s="417"/>
      <c r="M6" s="418"/>
      <c r="N6" s="419"/>
      <c r="X6" s="456"/>
      <c r="Y6" s="456"/>
      <c r="Z6" s="456"/>
      <c r="AA6" s="456"/>
      <c r="AB6" s="456"/>
      <c r="AD6" s="461">
        <f>YEAR($AD$4)</f>
        <v>2018</v>
      </c>
      <c r="AH6" s="458" t="str">
        <f>RIGHT($AD$6,2)</f>
        <v>18</v>
      </c>
      <c r="AI6" s="455">
        <f>$AI$4-2002</f>
        <v>16</v>
      </c>
    </row>
    <row r="7" spans="1:34" s="455" customFormat="1" ht="15" customHeight="1">
      <c r="A7" s="674"/>
      <c r="B7" s="435">
        <v>4</v>
      </c>
      <c r="C7" s="412"/>
      <c r="D7" s="413"/>
      <c r="E7" s="414"/>
      <c r="F7" s="415"/>
      <c r="G7" s="414"/>
      <c r="H7" s="414"/>
      <c r="I7" s="414"/>
      <c r="J7" s="416"/>
      <c r="K7" s="416"/>
      <c r="L7" s="417"/>
      <c r="M7" s="418"/>
      <c r="N7" s="419"/>
      <c r="X7" s="456"/>
      <c r="Y7" s="456"/>
      <c r="Z7" s="456"/>
      <c r="AA7" s="456"/>
      <c r="AB7" s="456"/>
      <c r="AD7" s="459" t="s">
        <v>567</v>
      </c>
      <c r="AH7" s="458">
        <f>$AH$4+3</f>
        <v>19</v>
      </c>
    </row>
    <row r="8" spans="1:34" s="455" customFormat="1" ht="15" customHeight="1" thickBot="1">
      <c r="A8" s="674"/>
      <c r="B8" s="435">
        <v>5</v>
      </c>
      <c r="C8" s="412"/>
      <c r="D8" s="413"/>
      <c r="E8" s="414"/>
      <c r="F8" s="415"/>
      <c r="G8" s="414"/>
      <c r="H8" s="414"/>
      <c r="I8" s="414"/>
      <c r="J8" s="416"/>
      <c r="K8" s="416"/>
      <c r="L8" s="417"/>
      <c r="M8" s="418"/>
      <c r="N8" s="419"/>
      <c r="AD8" s="462">
        <f>$AD$6-1</f>
        <v>2017</v>
      </c>
      <c r="AH8" s="458" t="str">
        <f>RIGHT($AD8,2)</f>
        <v>17</v>
      </c>
    </row>
    <row r="9" spans="1:34" s="455" customFormat="1" ht="15" customHeight="1">
      <c r="A9" s="674"/>
      <c r="B9" s="435">
        <v>6</v>
      </c>
      <c r="C9" s="412"/>
      <c r="D9" s="413"/>
      <c r="E9" s="414"/>
      <c r="F9" s="415"/>
      <c r="G9" s="414"/>
      <c r="H9" s="414"/>
      <c r="I9" s="414"/>
      <c r="J9" s="416"/>
      <c r="K9" s="416"/>
      <c r="L9" s="417"/>
      <c r="M9" s="418"/>
      <c r="N9" s="419"/>
      <c r="AD9" s="459" t="s">
        <v>565</v>
      </c>
      <c r="AH9" s="458"/>
    </row>
    <row r="10" spans="1:34" s="455" customFormat="1" ht="15" customHeight="1" thickBot="1">
      <c r="A10" s="674"/>
      <c r="B10" s="435">
        <v>7</v>
      </c>
      <c r="C10" s="412"/>
      <c r="D10" s="413"/>
      <c r="E10" s="414"/>
      <c r="F10" s="415"/>
      <c r="G10" s="414"/>
      <c r="H10" s="414"/>
      <c r="I10" s="414"/>
      <c r="J10" s="416"/>
      <c r="K10" s="416"/>
      <c r="L10" s="417"/>
      <c r="M10" s="418"/>
      <c r="N10" s="419"/>
      <c r="AD10" s="462">
        <f>$AD$6+1</f>
        <v>2019</v>
      </c>
      <c r="AH10" s="458" t="str">
        <f>RIGHT($AD10,2)</f>
        <v>19</v>
      </c>
    </row>
    <row r="11" spans="1:14" s="455" customFormat="1" ht="15" customHeight="1">
      <c r="A11" s="674"/>
      <c r="B11" s="435">
        <v>8</v>
      </c>
      <c r="C11" s="412"/>
      <c r="D11" s="413"/>
      <c r="E11" s="414"/>
      <c r="F11" s="415"/>
      <c r="G11" s="414"/>
      <c r="H11" s="414"/>
      <c r="I11" s="414"/>
      <c r="J11" s="416"/>
      <c r="K11" s="416"/>
      <c r="L11" s="417"/>
      <c r="M11" s="418"/>
      <c r="N11" s="419"/>
    </row>
    <row r="12" spans="1:14" s="455" customFormat="1" ht="15" customHeight="1">
      <c r="A12" s="674"/>
      <c r="B12" s="435">
        <v>9</v>
      </c>
      <c r="C12" s="412"/>
      <c r="D12" s="413"/>
      <c r="E12" s="414"/>
      <c r="F12" s="415"/>
      <c r="G12" s="414"/>
      <c r="H12" s="414"/>
      <c r="I12" s="414"/>
      <c r="J12" s="416"/>
      <c r="K12" s="416"/>
      <c r="L12" s="417"/>
      <c r="M12" s="418"/>
      <c r="N12" s="419"/>
    </row>
    <row r="13" spans="1:14" s="455" customFormat="1" ht="15" customHeight="1">
      <c r="A13" s="674"/>
      <c r="B13" s="435">
        <v>10</v>
      </c>
      <c r="C13" s="412"/>
      <c r="D13" s="413"/>
      <c r="E13" s="414"/>
      <c r="F13" s="415"/>
      <c r="G13" s="414"/>
      <c r="H13" s="414"/>
      <c r="I13" s="414"/>
      <c r="J13" s="416"/>
      <c r="K13" s="416"/>
      <c r="L13" s="417"/>
      <c r="M13" s="418"/>
      <c r="N13" s="419"/>
    </row>
    <row r="14" spans="1:14" s="455" customFormat="1" ht="15" customHeight="1" thickBot="1">
      <c r="A14" s="674"/>
      <c r="B14" s="435">
        <v>11</v>
      </c>
      <c r="C14" s="412"/>
      <c r="D14" s="413"/>
      <c r="E14" s="414"/>
      <c r="F14" s="415"/>
      <c r="G14" s="414"/>
      <c r="H14" s="414"/>
      <c r="I14" s="414"/>
      <c r="J14" s="416"/>
      <c r="K14" s="416"/>
      <c r="L14" s="417"/>
      <c r="M14" s="418"/>
      <c r="N14" s="419"/>
    </row>
    <row r="15" spans="1:30" s="455" customFormat="1" ht="15" customHeight="1">
      <c r="A15" s="674"/>
      <c r="B15" s="435">
        <v>12</v>
      </c>
      <c r="C15" s="412"/>
      <c r="D15" s="413"/>
      <c r="E15" s="414"/>
      <c r="F15" s="415"/>
      <c r="G15" s="414"/>
      <c r="H15" s="414"/>
      <c r="I15" s="414"/>
      <c r="J15" s="416"/>
      <c r="K15" s="416"/>
      <c r="L15" s="417"/>
      <c r="M15" s="418"/>
      <c r="N15" s="419"/>
      <c r="AD15" s="459" t="s">
        <v>92</v>
      </c>
    </row>
    <row r="16" spans="1:30" s="455" customFormat="1" ht="15" customHeight="1" thickBot="1">
      <c r="A16" s="674"/>
      <c r="B16" s="435">
        <v>13</v>
      </c>
      <c r="C16" s="412"/>
      <c r="D16" s="413"/>
      <c r="E16" s="414"/>
      <c r="F16" s="415"/>
      <c r="G16" s="414"/>
      <c r="H16" s="414"/>
      <c r="I16" s="414"/>
      <c r="J16" s="416"/>
      <c r="K16" s="416"/>
      <c r="L16" s="417"/>
      <c r="M16" s="418"/>
      <c r="N16" s="419"/>
      <c r="AD16" s="461">
        <f>MONTH($AD$4)</f>
        <v>4</v>
      </c>
    </row>
    <row r="17" spans="1:30" s="455" customFormat="1" ht="15" customHeight="1">
      <c r="A17" s="674"/>
      <c r="B17" s="435">
        <v>14</v>
      </c>
      <c r="C17" s="412"/>
      <c r="D17" s="413"/>
      <c r="E17" s="414"/>
      <c r="F17" s="415"/>
      <c r="G17" s="414"/>
      <c r="H17" s="414"/>
      <c r="I17" s="414"/>
      <c r="J17" s="416"/>
      <c r="K17" s="416"/>
      <c r="L17" s="417"/>
      <c r="M17" s="418"/>
      <c r="N17" s="419"/>
      <c r="AD17" s="459" t="s">
        <v>94</v>
      </c>
    </row>
    <row r="18" spans="1:30" s="455" customFormat="1" ht="15" customHeight="1" thickBot="1">
      <c r="A18" s="674"/>
      <c r="B18" s="435">
        <v>15</v>
      </c>
      <c r="C18" s="412"/>
      <c r="D18" s="413"/>
      <c r="E18" s="414"/>
      <c r="F18" s="415"/>
      <c r="G18" s="414"/>
      <c r="H18" s="414"/>
      <c r="I18" s="414"/>
      <c r="J18" s="416"/>
      <c r="K18" s="416"/>
      <c r="L18" s="417"/>
      <c r="M18" s="418"/>
      <c r="N18" s="419"/>
      <c r="AD18" s="461">
        <f>DAY($AD$4)</f>
        <v>1</v>
      </c>
    </row>
    <row r="19" spans="1:21" s="463" customFormat="1" ht="15" customHeight="1">
      <c r="A19" s="674" t="s">
        <v>870</v>
      </c>
      <c r="B19" s="435">
        <v>16</v>
      </c>
      <c r="C19" s="412"/>
      <c r="D19" s="413"/>
      <c r="E19" s="414"/>
      <c r="F19" s="415"/>
      <c r="G19" s="414"/>
      <c r="H19" s="414"/>
      <c r="I19" s="414"/>
      <c r="J19" s="416"/>
      <c r="K19" s="416"/>
      <c r="L19" s="417"/>
      <c r="M19" s="418"/>
      <c r="N19" s="419"/>
      <c r="O19" s="455"/>
      <c r="P19" s="455"/>
      <c r="Q19" s="455"/>
      <c r="R19" s="455"/>
      <c r="S19" s="455"/>
      <c r="T19" s="455"/>
      <c r="U19" s="455"/>
    </row>
    <row r="20" spans="1:21" s="463" customFormat="1" ht="15" customHeight="1">
      <c r="A20" s="674"/>
      <c r="B20" s="435">
        <v>17</v>
      </c>
      <c r="C20" s="412"/>
      <c r="D20" s="413"/>
      <c r="E20" s="414"/>
      <c r="F20" s="415"/>
      <c r="G20" s="414"/>
      <c r="H20" s="414"/>
      <c r="I20" s="414"/>
      <c r="J20" s="416"/>
      <c r="K20" s="416"/>
      <c r="L20" s="417"/>
      <c r="M20" s="418"/>
      <c r="N20" s="419"/>
      <c r="O20" s="455"/>
      <c r="P20" s="455"/>
      <c r="Q20" s="455"/>
      <c r="R20" s="455"/>
      <c r="S20" s="455"/>
      <c r="T20" s="455"/>
      <c r="U20" s="455"/>
    </row>
    <row r="21" spans="1:21" s="463" customFormat="1" ht="15" customHeight="1">
      <c r="A21" s="674"/>
      <c r="B21" s="435">
        <v>18</v>
      </c>
      <c r="C21" s="412"/>
      <c r="D21" s="413"/>
      <c r="E21" s="414"/>
      <c r="F21" s="415"/>
      <c r="G21" s="414"/>
      <c r="H21" s="414"/>
      <c r="I21" s="414"/>
      <c r="J21" s="416"/>
      <c r="K21" s="416"/>
      <c r="L21" s="417"/>
      <c r="M21" s="418"/>
      <c r="N21" s="419"/>
      <c r="O21" s="455"/>
      <c r="P21" s="455"/>
      <c r="Q21" s="455"/>
      <c r="R21" s="455"/>
      <c r="S21" s="455"/>
      <c r="T21" s="455"/>
      <c r="U21" s="455"/>
    </row>
    <row r="22" spans="1:21" s="463" customFormat="1" ht="15" customHeight="1">
      <c r="A22" s="674"/>
      <c r="B22" s="435">
        <v>19</v>
      </c>
      <c r="C22" s="412"/>
      <c r="D22" s="413"/>
      <c r="E22" s="414"/>
      <c r="F22" s="415"/>
      <c r="G22" s="414"/>
      <c r="H22" s="414"/>
      <c r="I22" s="414"/>
      <c r="J22" s="416"/>
      <c r="K22" s="416"/>
      <c r="L22" s="417"/>
      <c r="M22" s="418"/>
      <c r="N22" s="419"/>
      <c r="O22" s="455"/>
      <c r="P22" s="455"/>
      <c r="Q22" s="455"/>
      <c r="R22" s="455"/>
      <c r="S22" s="455"/>
      <c r="T22" s="455"/>
      <c r="U22" s="455"/>
    </row>
    <row r="23" spans="1:21" s="463" customFormat="1" ht="15" customHeight="1">
      <c r="A23" s="674"/>
      <c r="B23" s="435">
        <v>20</v>
      </c>
      <c r="C23" s="412"/>
      <c r="D23" s="413"/>
      <c r="E23" s="414"/>
      <c r="F23" s="415"/>
      <c r="G23" s="414"/>
      <c r="H23" s="414"/>
      <c r="I23" s="414"/>
      <c r="J23" s="416"/>
      <c r="K23" s="416"/>
      <c r="L23" s="417"/>
      <c r="M23" s="418"/>
      <c r="N23" s="419"/>
      <c r="O23" s="455"/>
      <c r="P23" s="455"/>
      <c r="Q23" s="455"/>
      <c r="R23" s="455"/>
      <c r="S23" s="455"/>
      <c r="T23" s="455"/>
      <c r="U23" s="455"/>
    </row>
    <row r="24" spans="1:14" s="455" customFormat="1" ht="15" customHeight="1">
      <c r="A24" s="674"/>
      <c r="B24" s="435">
        <v>21</v>
      </c>
      <c r="C24" s="412"/>
      <c r="D24" s="413"/>
      <c r="E24" s="414"/>
      <c r="F24" s="415"/>
      <c r="G24" s="414"/>
      <c r="H24" s="414"/>
      <c r="I24" s="414"/>
      <c r="J24" s="416"/>
      <c r="K24" s="416"/>
      <c r="L24" s="417"/>
      <c r="M24" s="418"/>
      <c r="N24" s="419"/>
    </row>
    <row r="25" spans="1:14" s="455" customFormat="1" ht="15" customHeight="1">
      <c r="A25" s="674"/>
      <c r="B25" s="435">
        <v>22</v>
      </c>
      <c r="C25" s="412"/>
      <c r="D25" s="413"/>
      <c r="E25" s="414"/>
      <c r="F25" s="415"/>
      <c r="G25" s="414"/>
      <c r="H25" s="414"/>
      <c r="I25" s="414"/>
      <c r="J25" s="416"/>
      <c r="K25" s="416"/>
      <c r="L25" s="417"/>
      <c r="M25" s="418"/>
      <c r="N25" s="419"/>
    </row>
    <row r="26" spans="1:14" s="455" customFormat="1" ht="15" customHeight="1">
      <c r="A26" s="674"/>
      <c r="B26" s="435">
        <v>23</v>
      </c>
      <c r="C26" s="412"/>
      <c r="D26" s="413"/>
      <c r="E26" s="414"/>
      <c r="F26" s="415"/>
      <c r="G26" s="414"/>
      <c r="H26" s="414"/>
      <c r="I26" s="414"/>
      <c r="J26" s="416"/>
      <c r="K26" s="416"/>
      <c r="L26" s="417"/>
      <c r="M26" s="418"/>
      <c r="N26" s="419"/>
    </row>
    <row r="27" spans="1:14" s="455" customFormat="1" ht="15" customHeight="1">
      <c r="A27" s="674"/>
      <c r="B27" s="435">
        <v>24</v>
      </c>
      <c r="C27" s="412"/>
      <c r="D27" s="413"/>
      <c r="E27" s="414"/>
      <c r="F27" s="415"/>
      <c r="G27" s="414"/>
      <c r="H27" s="414"/>
      <c r="I27" s="414"/>
      <c r="J27" s="416"/>
      <c r="K27" s="416"/>
      <c r="L27" s="417"/>
      <c r="M27" s="418"/>
      <c r="N27" s="419"/>
    </row>
    <row r="28" spans="1:14" s="455" customFormat="1" ht="15" customHeight="1">
      <c r="A28" s="674"/>
      <c r="B28" s="435">
        <v>25</v>
      </c>
      <c r="C28" s="412"/>
      <c r="D28" s="413"/>
      <c r="E28" s="414"/>
      <c r="F28" s="415"/>
      <c r="G28" s="414"/>
      <c r="H28" s="414"/>
      <c r="I28" s="414"/>
      <c r="J28" s="416"/>
      <c r="K28" s="416"/>
      <c r="L28" s="417"/>
      <c r="M28" s="418"/>
      <c r="N28" s="419"/>
    </row>
    <row r="29" spans="1:14" s="455" customFormat="1" ht="15" customHeight="1">
      <c r="A29" s="674"/>
      <c r="B29" s="435">
        <v>26</v>
      </c>
      <c r="C29" s="412"/>
      <c r="D29" s="413"/>
      <c r="E29" s="414"/>
      <c r="F29" s="415"/>
      <c r="G29" s="414"/>
      <c r="H29" s="414"/>
      <c r="I29" s="414"/>
      <c r="J29" s="416"/>
      <c r="K29" s="416"/>
      <c r="L29" s="417"/>
      <c r="M29" s="418"/>
      <c r="N29" s="419"/>
    </row>
    <row r="30" spans="1:14" s="455" customFormat="1" ht="15" customHeight="1">
      <c r="A30" s="674"/>
      <c r="B30" s="435">
        <v>27</v>
      </c>
      <c r="C30" s="412"/>
      <c r="D30" s="413"/>
      <c r="E30" s="414"/>
      <c r="F30" s="415"/>
      <c r="G30" s="414"/>
      <c r="H30" s="414"/>
      <c r="I30" s="414"/>
      <c r="J30" s="416"/>
      <c r="K30" s="416"/>
      <c r="L30" s="417"/>
      <c r="M30" s="418"/>
      <c r="N30" s="419"/>
    </row>
    <row r="31" spans="1:14" s="455" customFormat="1" ht="15" customHeight="1">
      <c r="A31" s="674"/>
      <c r="B31" s="435">
        <v>28</v>
      </c>
      <c r="C31" s="412"/>
      <c r="D31" s="413"/>
      <c r="E31" s="414"/>
      <c r="F31" s="415"/>
      <c r="G31" s="414"/>
      <c r="H31" s="414"/>
      <c r="I31" s="414"/>
      <c r="J31" s="416"/>
      <c r="K31" s="416"/>
      <c r="L31" s="417"/>
      <c r="M31" s="418"/>
      <c r="N31" s="419"/>
    </row>
    <row r="32" spans="1:14" s="455" customFormat="1" ht="15" customHeight="1">
      <c r="A32" s="674"/>
      <c r="B32" s="435">
        <v>29</v>
      </c>
      <c r="C32" s="412"/>
      <c r="D32" s="413"/>
      <c r="E32" s="414"/>
      <c r="F32" s="415"/>
      <c r="G32" s="414"/>
      <c r="H32" s="414"/>
      <c r="I32" s="414"/>
      <c r="J32" s="416"/>
      <c r="K32" s="416"/>
      <c r="L32" s="417"/>
      <c r="M32" s="418"/>
      <c r="N32" s="419"/>
    </row>
    <row r="33" spans="1:14" s="455" customFormat="1" ht="15" customHeight="1">
      <c r="A33" s="674"/>
      <c r="B33" s="435">
        <v>30</v>
      </c>
      <c r="C33" s="412"/>
      <c r="D33" s="413"/>
      <c r="E33" s="414"/>
      <c r="F33" s="415"/>
      <c r="G33" s="414"/>
      <c r="H33" s="414"/>
      <c r="I33" s="414"/>
      <c r="J33" s="416"/>
      <c r="K33" s="416"/>
      <c r="L33" s="417"/>
      <c r="M33" s="418"/>
      <c r="N33" s="419"/>
    </row>
    <row r="34" spans="1:14" s="455" customFormat="1" ht="15" customHeight="1">
      <c r="A34" s="674" t="s">
        <v>870</v>
      </c>
      <c r="B34" s="435">
        <v>31</v>
      </c>
      <c r="C34" s="412"/>
      <c r="D34" s="413"/>
      <c r="E34" s="414"/>
      <c r="F34" s="415"/>
      <c r="G34" s="414"/>
      <c r="H34" s="414"/>
      <c r="I34" s="414"/>
      <c r="J34" s="416"/>
      <c r="K34" s="416"/>
      <c r="L34" s="417"/>
      <c r="M34" s="418"/>
      <c r="N34" s="419"/>
    </row>
    <row r="35" spans="1:14" s="455" customFormat="1" ht="15" customHeight="1">
      <c r="A35" s="674"/>
      <c r="B35" s="435">
        <v>32</v>
      </c>
      <c r="C35" s="412"/>
      <c r="D35" s="413"/>
      <c r="E35" s="414"/>
      <c r="F35" s="415"/>
      <c r="G35" s="414"/>
      <c r="H35" s="414"/>
      <c r="I35" s="414"/>
      <c r="J35" s="416"/>
      <c r="K35" s="416"/>
      <c r="L35" s="417"/>
      <c r="M35" s="418"/>
      <c r="N35" s="419"/>
    </row>
    <row r="36" spans="1:14" s="455" customFormat="1" ht="15" customHeight="1">
      <c r="A36" s="674"/>
      <c r="B36" s="435">
        <v>33</v>
      </c>
      <c r="C36" s="412"/>
      <c r="D36" s="413"/>
      <c r="E36" s="414"/>
      <c r="F36" s="415"/>
      <c r="G36" s="414"/>
      <c r="H36" s="414"/>
      <c r="I36" s="414"/>
      <c r="J36" s="416"/>
      <c r="K36" s="416"/>
      <c r="L36" s="417"/>
      <c r="M36" s="418"/>
      <c r="N36" s="419"/>
    </row>
    <row r="37" spans="1:14" s="455" customFormat="1" ht="15" customHeight="1">
      <c r="A37" s="674"/>
      <c r="B37" s="435">
        <v>34</v>
      </c>
      <c r="C37" s="412"/>
      <c r="D37" s="413"/>
      <c r="E37" s="414"/>
      <c r="F37" s="415"/>
      <c r="G37" s="414"/>
      <c r="H37" s="414"/>
      <c r="I37" s="414"/>
      <c r="J37" s="416"/>
      <c r="K37" s="416"/>
      <c r="L37" s="417"/>
      <c r="M37" s="418"/>
      <c r="N37" s="419"/>
    </row>
    <row r="38" spans="1:14" s="455" customFormat="1" ht="15" customHeight="1">
      <c r="A38" s="674"/>
      <c r="B38" s="435">
        <v>35</v>
      </c>
      <c r="C38" s="412"/>
      <c r="D38" s="413"/>
      <c r="E38" s="414"/>
      <c r="F38" s="415"/>
      <c r="G38" s="414"/>
      <c r="H38" s="414"/>
      <c r="I38" s="414"/>
      <c r="J38" s="416"/>
      <c r="K38" s="416"/>
      <c r="L38" s="417"/>
      <c r="M38" s="418"/>
      <c r="N38" s="419"/>
    </row>
    <row r="39" spans="1:14" s="455" customFormat="1" ht="15" customHeight="1">
      <c r="A39" s="674"/>
      <c r="B39" s="435">
        <v>36</v>
      </c>
      <c r="C39" s="412"/>
      <c r="D39" s="413"/>
      <c r="E39" s="414"/>
      <c r="F39" s="415"/>
      <c r="G39" s="414"/>
      <c r="H39" s="414"/>
      <c r="I39" s="414"/>
      <c r="J39" s="416"/>
      <c r="K39" s="416"/>
      <c r="L39" s="417"/>
      <c r="M39" s="418"/>
      <c r="N39" s="419"/>
    </row>
    <row r="40" spans="1:14" s="455" customFormat="1" ht="15" customHeight="1">
      <c r="A40" s="674"/>
      <c r="B40" s="435">
        <v>37</v>
      </c>
      <c r="C40" s="412"/>
      <c r="D40" s="413"/>
      <c r="E40" s="414"/>
      <c r="F40" s="415"/>
      <c r="G40" s="414"/>
      <c r="H40" s="414"/>
      <c r="I40" s="414"/>
      <c r="J40" s="416"/>
      <c r="K40" s="416"/>
      <c r="L40" s="417"/>
      <c r="M40" s="418"/>
      <c r="N40" s="419"/>
    </row>
    <row r="41" spans="1:14" s="455" customFormat="1" ht="15" customHeight="1">
      <c r="A41" s="674"/>
      <c r="B41" s="435">
        <v>38</v>
      </c>
      <c r="C41" s="412"/>
      <c r="D41" s="413"/>
      <c r="E41" s="414"/>
      <c r="F41" s="415"/>
      <c r="G41" s="414"/>
      <c r="H41" s="414"/>
      <c r="I41" s="414"/>
      <c r="J41" s="416"/>
      <c r="K41" s="416"/>
      <c r="L41" s="417"/>
      <c r="M41" s="418"/>
      <c r="N41" s="419"/>
    </row>
    <row r="42" spans="1:14" s="455" customFormat="1" ht="15" customHeight="1">
      <c r="A42" s="674"/>
      <c r="B42" s="435">
        <v>39</v>
      </c>
      <c r="C42" s="412"/>
      <c r="D42" s="413"/>
      <c r="E42" s="414"/>
      <c r="F42" s="415"/>
      <c r="G42" s="414"/>
      <c r="H42" s="414"/>
      <c r="I42" s="414"/>
      <c r="J42" s="416"/>
      <c r="K42" s="416"/>
      <c r="L42" s="417"/>
      <c r="M42" s="418"/>
      <c r="N42" s="419"/>
    </row>
    <row r="43" spans="1:14" s="455" customFormat="1" ht="15" customHeight="1">
      <c r="A43" s="674"/>
      <c r="B43" s="435">
        <v>40</v>
      </c>
      <c r="C43" s="412"/>
      <c r="D43" s="413"/>
      <c r="E43" s="414"/>
      <c r="F43" s="415"/>
      <c r="G43" s="414"/>
      <c r="H43" s="414"/>
      <c r="I43" s="414"/>
      <c r="J43" s="416"/>
      <c r="K43" s="416"/>
      <c r="L43" s="417"/>
      <c r="M43" s="418"/>
      <c r="N43" s="419"/>
    </row>
    <row r="44" spans="1:21" s="463" customFormat="1" ht="15" customHeight="1">
      <c r="A44" s="674"/>
      <c r="B44" s="435">
        <v>41</v>
      </c>
      <c r="C44" s="412"/>
      <c r="D44" s="413"/>
      <c r="E44" s="414"/>
      <c r="F44" s="415"/>
      <c r="G44" s="414"/>
      <c r="H44" s="414"/>
      <c r="I44" s="414"/>
      <c r="J44" s="416"/>
      <c r="K44" s="416"/>
      <c r="L44" s="417"/>
      <c r="M44" s="418"/>
      <c r="N44" s="419"/>
      <c r="O44" s="455"/>
      <c r="P44" s="455"/>
      <c r="Q44" s="455"/>
      <c r="R44" s="455"/>
      <c r="S44" s="455"/>
      <c r="T44" s="455"/>
      <c r="U44" s="455"/>
    </row>
    <row r="45" spans="1:21" s="463" customFormat="1" ht="15" customHeight="1">
      <c r="A45" s="674"/>
      <c r="B45" s="435">
        <v>42</v>
      </c>
      <c r="C45" s="412"/>
      <c r="D45" s="413"/>
      <c r="E45" s="414"/>
      <c r="F45" s="415"/>
      <c r="G45" s="414"/>
      <c r="H45" s="414"/>
      <c r="I45" s="414"/>
      <c r="J45" s="416"/>
      <c r="K45" s="416"/>
      <c r="L45" s="417"/>
      <c r="M45" s="418"/>
      <c r="N45" s="419"/>
      <c r="O45" s="455"/>
      <c r="P45" s="455"/>
      <c r="Q45" s="455"/>
      <c r="R45" s="455"/>
      <c r="S45" s="455"/>
      <c r="T45" s="455"/>
      <c r="U45" s="455"/>
    </row>
    <row r="46" spans="1:21" s="463" customFormat="1" ht="15" customHeight="1">
      <c r="A46" s="674"/>
      <c r="B46" s="435">
        <v>43</v>
      </c>
      <c r="C46" s="412"/>
      <c r="D46" s="413"/>
      <c r="E46" s="414"/>
      <c r="F46" s="415"/>
      <c r="G46" s="414"/>
      <c r="H46" s="414"/>
      <c r="I46" s="414"/>
      <c r="J46" s="416"/>
      <c r="K46" s="416"/>
      <c r="L46" s="417"/>
      <c r="M46" s="418"/>
      <c r="N46" s="419"/>
      <c r="O46" s="455"/>
      <c r="P46" s="455"/>
      <c r="Q46" s="455"/>
      <c r="R46" s="455"/>
      <c r="S46" s="455"/>
      <c r="T46" s="455"/>
      <c r="U46" s="455"/>
    </row>
    <row r="47" spans="1:21" s="463" customFormat="1" ht="15" customHeight="1">
      <c r="A47" s="674"/>
      <c r="B47" s="435">
        <v>44</v>
      </c>
      <c r="C47" s="412"/>
      <c r="D47" s="413"/>
      <c r="E47" s="414"/>
      <c r="F47" s="415"/>
      <c r="G47" s="414"/>
      <c r="H47" s="414"/>
      <c r="I47" s="414"/>
      <c r="J47" s="416"/>
      <c r="K47" s="416"/>
      <c r="L47" s="417"/>
      <c r="M47" s="418"/>
      <c r="N47" s="419"/>
      <c r="O47" s="455"/>
      <c r="P47" s="455"/>
      <c r="Q47" s="455"/>
      <c r="R47" s="455"/>
      <c r="S47" s="455"/>
      <c r="T47" s="455"/>
      <c r="U47" s="455"/>
    </row>
    <row r="48" spans="1:21" s="463" customFormat="1" ht="15" customHeight="1">
      <c r="A48" s="674"/>
      <c r="B48" s="435">
        <v>45</v>
      </c>
      <c r="C48" s="412"/>
      <c r="D48" s="413"/>
      <c r="E48" s="414"/>
      <c r="F48" s="415"/>
      <c r="G48" s="414"/>
      <c r="H48" s="414"/>
      <c r="I48" s="414"/>
      <c r="J48" s="416"/>
      <c r="K48" s="416"/>
      <c r="L48" s="417"/>
      <c r="M48" s="418"/>
      <c r="N48" s="419"/>
      <c r="O48" s="455"/>
      <c r="P48" s="455"/>
      <c r="Q48" s="455"/>
      <c r="R48" s="455"/>
      <c r="S48" s="455"/>
      <c r="T48" s="455"/>
      <c r="U48" s="455"/>
    </row>
    <row r="49" spans="1:21" s="463" customFormat="1" ht="15" customHeight="1">
      <c r="A49" s="674" t="s">
        <v>870</v>
      </c>
      <c r="B49" s="435">
        <v>46</v>
      </c>
      <c r="C49" s="412"/>
      <c r="D49" s="413"/>
      <c r="E49" s="414"/>
      <c r="F49" s="415"/>
      <c r="G49" s="414"/>
      <c r="H49" s="414"/>
      <c r="I49" s="414"/>
      <c r="J49" s="416"/>
      <c r="K49" s="416"/>
      <c r="L49" s="417"/>
      <c r="M49" s="418"/>
      <c r="N49" s="419"/>
      <c r="O49" s="455"/>
      <c r="P49" s="455"/>
      <c r="Q49" s="455"/>
      <c r="R49" s="455"/>
      <c r="S49" s="455"/>
      <c r="T49" s="455"/>
      <c r="U49" s="455"/>
    </row>
    <row r="50" spans="1:21" s="463" customFormat="1" ht="15" customHeight="1">
      <c r="A50" s="674"/>
      <c r="B50" s="435">
        <v>47</v>
      </c>
      <c r="C50" s="412"/>
      <c r="D50" s="413"/>
      <c r="E50" s="414"/>
      <c r="F50" s="415"/>
      <c r="G50" s="414"/>
      <c r="H50" s="414"/>
      <c r="I50" s="414"/>
      <c r="J50" s="416"/>
      <c r="K50" s="416"/>
      <c r="L50" s="417"/>
      <c r="M50" s="418"/>
      <c r="N50" s="419"/>
      <c r="O50" s="455"/>
      <c r="P50" s="455"/>
      <c r="Q50" s="455"/>
      <c r="R50" s="455"/>
      <c r="S50" s="455"/>
      <c r="T50" s="455"/>
      <c r="U50" s="455"/>
    </row>
    <row r="51" spans="1:21" s="463" customFormat="1" ht="15" customHeight="1">
      <c r="A51" s="674"/>
      <c r="B51" s="435">
        <v>48</v>
      </c>
      <c r="C51" s="412"/>
      <c r="D51" s="413"/>
      <c r="E51" s="414"/>
      <c r="F51" s="415"/>
      <c r="G51" s="414"/>
      <c r="H51" s="414"/>
      <c r="I51" s="414"/>
      <c r="J51" s="416"/>
      <c r="K51" s="416"/>
      <c r="L51" s="417"/>
      <c r="M51" s="418"/>
      <c r="N51" s="419"/>
      <c r="O51" s="455"/>
      <c r="P51" s="455"/>
      <c r="Q51" s="455"/>
      <c r="R51" s="455"/>
      <c r="S51" s="455"/>
      <c r="T51" s="455"/>
      <c r="U51" s="455"/>
    </row>
    <row r="52" spans="1:21" s="463" customFormat="1" ht="15" customHeight="1">
      <c r="A52" s="674"/>
      <c r="B52" s="435">
        <v>49</v>
      </c>
      <c r="C52" s="412"/>
      <c r="D52" s="413"/>
      <c r="E52" s="414"/>
      <c r="F52" s="415"/>
      <c r="G52" s="414"/>
      <c r="H52" s="414"/>
      <c r="I52" s="414"/>
      <c r="J52" s="416"/>
      <c r="K52" s="416"/>
      <c r="L52" s="417"/>
      <c r="M52" s="418"/>
      <c r="N52" s="419"/>
      <c r="O52" s="455"/>
      <c r="P52" s="455"/>
      <c r="Q52" s="455"/>
      <c r="R52" s="455"/>
      <c r="S52" s="455"/>
      <c r="T52" s="455"/>
      <c r="U52" s="455"/>
    </row>
    <row r="53" spans="1:21" s="463" customFormat="1" ht="15" customHeight="1">
      <c r="A53" s="674"/>
      <c r="B53" s="435">
        <v>50</v>
      </c>
      <c r="C53" s="412"/>
      <c r="D53" s="413"/>
      <c r="E53" s="414"/>
      <c r="F53" s="415"/>
      <c r="G53" s="414"/>
      <c r="H53" s="414"/>
      <c r="I53" s="414"/>
      <c r="J53" s="416"/>
      <c r="K53" s="416"/>
      <c r="L53" s="417"/>
      <c r="M53" s="418"/>
      <c r="N53" s="419"/>
      <c r="O53" s="455"/>
      <c r="P53" s="455"/>
      <c r="Q53" s="455"/>
      <c r="R53" s="455"/>
      <c r="S53" s="455"/>
      <c r="T53" s="455"/>
      <c r="U53" s="455"/>
    </row>
    <row r="54" spans="1:21" s="463" customFormat="1" ht="15" customHeight="1">
      <c r="A54" s="674"/>
      <c r="B54" s="435">
        <v>51</v>
      </c>
      <c r="C54" s="412"/>
      <c r="D54" s="413"/>
      <c r="E54" s="414"/>
      <c r="F54" s="415"/>
      <c r="G54" s="414"/>
      <c r="H54" s="414"/>
      <c r="I54" s="414"/>
      <c r="J54" s="416"/>
      <c r="K54" s="416"/>
      <c r="L54" s="417"/>
      <c r="M54" s="418"/>
      <c r="N54" s="419"/>
      <c r="O54" s="455"/>
      <c r="P54" s="455"/>
      <c r="Q54" s="455"/>
      <c r="R54" s="455"/>
      <c r="S54" s="455"/>
      <c r="T54" s="455"/>
      <c r="U54" s="455"/>
    </row>
    <row r="55" spans="1:21" s="463" customFormat="1" ht="15" customHeight="1">
      <c r="A55" s="674"/>
      <c r="B55" s="435">
        <v>52</v>
      </c>
      <c r="C55" s="412"/>
      <c r="D55" s="413"/>
      <c r="E55" s="414"/>
      <c r="F55" s="415"/>
      <c r="G55" s="414"/>
      <c r="H55" s="414"/>
      <c r="I55" s="414"/>
      <c r="J55" s="416"/>
      <c r="K55" s="416"/>
      <c r="L55" s="417"/>
      <c r="M55" s="418"/>
      <c r="N55" s="419"/>
      <c r="O55" s="455"/>
      <c r="P55" s="455"/>
      <c r="Q55" s="455"/>
      <c r="R55" s="455"/>
      <c r="S55" s="455"/>
      <c r="T55" s="455"/>
      <c r="U55" s="455"/>
    </row>
    <row r="56" spans="1:21" s="463" customFormat="1" ht="15" customHeight="1">
      <c r="A56" s="674"/>
      <c r="B56" s="435">
        <v>53</v>
      </c>
      <c r="C56" s="412"/>
      <c r="D56" s="413"/>
      <c r="E56" s="414"/>
      <c r="F56" s="415"/>
      <c r="G56" s="414"/>
      <c r="H56" s="414"/>
      <c r="I56" s="414"/>
      <c r="J56" s="416"/>
      <c r="K56" s="416"/>
      <c r="L56" s="417"/>
      <c r="M56" s="418"/>
      <c r="N56" s="419"/>
      <c r="O56" s="455"/>
      <c r="P56" s="455"/>
      <c r="Q56" s="455"/>
      <c r="R56" s="455"/>
      <c r="S56" s="455"/>
      <c r="T56" s="455"/>
      <c r="U56" s="455"/>
    </row>
    <row r="57" spans="1:21" s="463" customFormat="1" ht="15" customHeight="1">
      <c r="A57" s="674"/>
      <c r="B57" s="435">
        <v>54</v>
      </c>
      <c r="C57" s="412"/>
      <c r="D57" s="413"/>
      <c r="E57" s="414"/>
      <c r="F57" s="415"/>
      <c r="G57" s="414"/>
      <c r="H57" s="414"/>
      <c r="I57" s="414"/>
      <c r="J57" s="416"/>
      <c r="K57" s="416"/>
      <c r="L57" s="417"/>
      <c r="M57" s="418"/>
      <c r="N57" s="419"/>
      <c r="O57" s="455"/>
      <c r="P57" s="455"/>
      <c r="Q57" s="455"/>
      <c r="R57" s="455"/>
      <c r="S57" s="455"/>
      <c r="T57" s="455"/>
      <c r="U57" s="455"/>
    </row>
    <row r="58" spans="1:21" s="463" customFormat="1" ht="15" customHeight="1">
      <c r="A58" s="674"/>
      <c r="B58" s="435">
        <v>55</v>
      </c>
      <c r="C58" s="412"/>
      <c r="D58" s="413"/>
      <c r="E58" s="414"/>
      <c r="F58" s="415"/>
      <c r="G58" s="414"/>
      <c r="H58" s="414"/>
      <c r="I58" s="414"/>
      <c r="J58" s="416"/>
      <c r="K58" s="416"/>
      <c r="L58" s="417"/>
      <c r="M58" s="418"/>
      <c r="N58" s="419"/>
      <c r="O58" s="455"/>
      <c r="P58" s="455"/>
      <c r="Q58" s="455"/>
      <c r="R58" s="455"/>
      <c r="S58" s="455"/>
      <c r="T58" s="455"/>
      <c r="U58" s="455"/>
    </row>
    <row r="59" spans="1:14" s="455" customFormat="1" ht="15" customHeight="1">
      <c r="A59" s="674"/>
      <c r="B59" s="435">
        <v>56</v>
      </c>
      <c r="C59" s="412"/>
      <c r="D59" s="413"/>
      <c r="E59" s="414"/>
      <c r="F59" s="415"/>
      <c r="G59" s="414"/>
      <c r="H59" s="414"/>
      <c r="I59" s="414"/>
      <c r="J59" s="416"/>
      <c r="K59" s="416"/>
      <c r="L59" s="417"/>
      <c r="M59" s="418"/>
      <c r="N59" s="419"/>
    </row>
    <row r="60" spans="1:14" s="455" customFormat="1" ht="15" customHeight="1">
      <c r="A60" s="674"/>
      <c r="B60" s="435">
        <v>57</v>
      </c>
      <c r="C60" s="412"/>
      <c r="D60" s="413"/>
      <c r="E60" s="414"/>
      <c r="F60" s="415"/>
      <c r="G60" s="414"/>
      <c r="H60" s="414"/>
      <c r="I60" s="414"/>
      <c r="J60" s="416"/>
      <c r="K60" s="416"/>
      <c r="L60" s="417"/>
      <c r="M60" s="418"/>
      <c r="N60" s="419"/>
    </row>
    <row r="61" spans="1:14" s="455" customFormat="1" ht="15" customHeight="1">
      <c r="A61" s="674"/>
      <c r="B61" s="435">
        <v>58</v>
      </c>
      <c r="C61" s="412"/>
      <c r="D61" s="413"/>
      <c r="E61" s="414"/>
      <c r="F61" s="415"/>
      <c r="G61" s="414"/>
      <c r="H61" s="414"/>
      <c r="I61" s="414"/>
      <c r="J61" s="416"/>
      <c r="K61" s="416"/>
      <c r="L61" s="417"/>
      <c r="M61" s="418"/>
      <c r="N61" s="419"/>
    </row>
    <row r="62" spans="1:14" s="455" customFormat="1" ht="15" customHeight="1">
      <c r="A62" s="674"/>
      <c r="B62" s="435">
        <v>59</v>
      </c>
      <c r="C62" s="412"/>
      <c r="D62" s="413"/>
      <c r="E62" s="414"/>
      <c r="F62" s="415"/>
      <c r="G62" s="414"/>
      <c r="H62" s="414"/>
      <c r="I62" s="414"/>
      <c r="J62" s="416"/>
      <c r="K62" s="416"/>
      <c r="L62" s="417"/>
      <c r="M62" s="418"/>
      <c r="N62" s="419"/>
    </row>
    <row r="63" spans="1:14" s="455" customFormat="1" ht="15" customHeight="1">
      <c r="A63" s="674"/>
      <c r="B63" s="435">
        <v>60</v>
      </c>
      <c r="C63" s="412"/>
      <c r="D63" s="413"/>
      <c r="E63" s="414"/>
      <c r="F63" s="415"/>
      <c r="G63" s="414"/>
      <c r="H63" s="414"/>
      <c r="I63" s="414"/>
      <c r="J63" s="416"/>
      <c r="K63" s="416"/>
      <c r="L63" s="417"/>
      <c r="M63" s="418"/>
      <c r="N63" s="419"/>
    </row>
    <row r="64" spans="1:14" s="455" customFormat="1" ht="15" customHeight="1">
      <c r="A64" s="674" t="s">
        <v>870</v>
      </c>
      <c r="B64" s="435">
        <v>61</v>
      </c>
      <c r="C64" s="412"/>
      <c r="D64" s="413"/>
      <c r="E64" s="414"/>
      <c r="F64" s="415"/>
      <c r="G64" s="414"/>
      <c r="H64" s="414"/>
      <c r="I64" s="414"/>
      <c r="J64" s="416"/>
      <c r="K64" s="416"/>
      <c r="L64" s="417"/>
      <c r="M64" s="418"/>
      <c r="N64" s="419"/>
    </row>
    <row r="65" spans="1:14" s="455" customFormat="1" ht="15" customHeight="1">
      <c r="A65" s="674"/>
      <c r="B65" s="435">
        <v>62</v>
      </c>
      <c r="C65" s="412"/>
      <c r="D65" s="413"/>
      <c r="E65" s="414"/>
      <c r="F65" s="415"/>
      <c r="G65" s="414"/>
      <c r="H65" s="414"/>
      <c r="I65" s="414"/>
      <c r="J65" s="416"/>
      <c r="K65" s="416"/>
      <c r="L65" s="417"/>
      <c r="M65" s="418"/>
      <c r="N65" s="419"/>
    </row>
    <row r="66" spans="1:14" s="455" customFormat="1" ht="15" customHeight="1">
      <c r="A66" s="674"/>
      <c r="B66" s="435">
        <v>63</v>
      </c>
      <c r="C66" s="412"/>
      <c r="D66" s="413"/>
      <c r="E66" s="414"/>
      <c r="F66" s="415"/>
      <c r="G66" s="414"/>
      <c r="H66" s="414"/>
      <c r="I66" s="414"/>
      <c r="J66" s="416"/>
      <c r="K66" s="416"/>
      <c r="L66" s="417"/>
      <c r="M66" s="418"/>
      <c r="N66" s="419"/>
    </row>
    <row r="67" spans="1:14" s="455" customFormat="1" ht="15" customHeight="1">
      <c r="A67" s="674"/>
      <c r="B67" s="435">
        <v>64</v>
      </c>
      <c r="C67" s="412"/>
      <c r="D67" s="413"/>
      <c r="E67" s="414"/>
      <c r="F67" s="415"/>
      <c r="G67" s="414"/>
      <c r="H67" s="414"/>
      <c r="I67" s="414"/>
      <c r="J67" s="416"/>
      <c r="K67" s="416"/>
      <c r="L67" s="417"/>
      <c r="M67" s="418"/>
      <c r="N67" s="419"/>
    </row>
    <row r="68" spans="1:14" s="455" customFormat="1" ht="15" customHeight="1">
      <c r="A68" s="674"/>
      <c r="B68" s="435">
        <v>65</v>
      </c>
      <c r="C68" s="412"/>
      <c r="D68" s="413"/>
      <c r="E68" s="414"/>
      <c r="F68" s="415"/>
      <c r="G68" s="414"/>
      <c r="H68" s="414"/>
      <c r="I68" s="414"/>
      <c r="J68" s="416"/>
      <c r="K68" s="416"/>
      <c r="L68" s="417"/>
      <c r="M68" s="418"/>
      <c r="N68" s="419"/>
    </row>
    <row r="69" spans="1:14" s="455" customFormat="1" ht="15" customHeight="1">
      <c r="A69" s="674"/>
      <c r="B69" s="435">
        <v>66</v>
      </c>
      <c r="C69" s="412"/>
      <c r="D69" s="413"/>
      <c r="E69" s="414"/>
      <c r="F69" s="415"/>
      <c r="G69" s="414"/>
      <c r="H69" s="414"/>
      <c r="I69" s="414"/>
      <c r="J69" s="416"/>
      <c r="K69" s="416"/>
      <c r="L69" s="417"/>
      <c r="M69" s="418"/>
      <c r="N69" s="419"/>
    </row>
    <row r="70" spans="1:14" s="455" customFormat="1" ht="15" customHeight="1">
      <c r="A70" s="674"/>
      <c r="B70" s="435">
        <v>67</v>
      </c>
      <c r="C70" s="412"/>
      <c r="D70" s="413"/>
      <c r="E70" s="414"/>
      <c r="F70" s="415"/>
      <c r="G70" s="414"/>
      <c r="H70" s="414"/>
      <c r="I70" s="414"/>
      <c r="J70" s="416"/>
      <c r="K70" s="416"/>
      <c r="L70" s="417"/>
      <c r="M70" s="418"/>
      <c r="N70" s="419"/>
    </row>
    <row r="71" spans="1:14" s="455" customFormat="1" ht="15" customHeight="1">
      <c r="A71" s="674"/>
      <c r="B71" s="435">
        <v>68</v>
      </c>
      <c r="C71" s="412"/>
      <c r="D71" s="413"/>
      <c r="E71" s="414"/>
      <c r="F71" s="415"/>
      <c r="G71" s="414"/>
      <c r="H71" s="414"/>
      <c r="I71" s="414"/>
      <c r="J71" s="416"/>
      <c r="K71" s="416"/>
      <c r="L71" s="417"/>
      <c r="M71" s="418"/>
      <c r="N71" s="419"/>
    </row>
    <row r="72" spans="1:14" s="455" customFormat="1" ht="15" customHeight="1">
      <c r="A72" s="674"/>
      <c r="B72" s="435">
        <v>69</v>
      </c>
      <c r="C72" s="412"/>
      <c r="D72" s="413"/>
      <c r="E72" s="414"/>
      <c r="F72" s="415"/>
      <c r="G72" s="414"/>
      <c r="H72" s="414"/>
      <c r="I72" s="414"/>
      <c r="J72" s="416"/>
      <c r="K72" s="416"/>
      <c r="L72" s="417"/>
      <c r="M72" s="418"/>
      <c r="N72" s="419"/>
    </row>
    <row r="73" spans="1:14" s="455" customFormat="1" ht="15" customHeight="1">
      <c r="A73" s="674"/>
      <c r="B73" s="435">
        <v>70</v>
      </c>
      <c r="C73" s="412"/>
      <c r="D73" s="413"/>
      <c r="E73" s="414"/>
      <c r="F73" s="415"/>
      <c r="G73" s="414"/>
      <c r="H73" s="414"/>
      <c r="I73" s="414"/>
      <c r="J73" s="416"/>
      <c r="K73" s="416"/>
      <c r="L73" s="417"/>
      <c r="M73" s="418"/>
      <c r="N73" s="419"/>
    </row>
    <row r="74" spans="1:14" s="455" customFormat="1" ht="15" customHeight="1">
      <c r="A74" s="674"/>
      <c r="B74" s="435">
        <v>71</v>
      </c>
      <c r="C74" s="412"/>
      <c r="D74" s="413"/>
      <c r="E74" s="414"/>
      <c r="F74" s="415"/>
      <c r="G74" s="414"/>
      <c r="H74" s="414"/>
      <c r="I74" s="414"/>
      <c r="J74" s="416"/>
      <c r="K74" s="416"/>
      <c r="L74" s="417"/>
      <c r="M74" s="418"/>
      <c r="N74" s="419"/>
    </row>
    <row r="75" spans="1:14" s="455" customFormat="1" ht="15" customHeight="1">
      <c r="A75" s="674"/>
      <c r="B75" s="435">
        <v>72</v>
      </c>
      <c r="C75" s="412"/>
      <c r="D75" s="413"/>
      <c r="E75" s="414"/>
      <c r="F75" s="415"/>
      <c r="G75" s="414"/>
      <c r="H75" s="414"/>
      <c r="I75" s="414"/>
      <c r="J75" s="416"/>
      <c r="K75" s="416"/>
      <c r="L75" s="417"/>
      <c r="M75" s="418"/>
      <c r="N75" s="419"/>
    </row>
    <row r="76" spans="1:14" s="455" customFormat="1" ht="15" customHeight="1">
      <c r="A76" s="674"/>
      <c r="B76" s="435">
        <v>73</v>
      </c>
      <c r="C76" s="412"/>
      <c r="D76" s="413"/>
      <c r="E76" s="414"/>
      <c r="F76" s="415"/>
      <c r="G76" s="414"/>
      <c r="H76" s="414"/>
      <c r="I76" s="414"/>
      <c r="J76" s="416"/>
      <c r="K76" s="416"/>
      <c r="L76" s="417"/>
      <c r="M76" s="418"/>
      <c r="N76" s="419"/>
    </row>
    <row r="77" spans="1:14" s="455" customFormat="1" ht="15" customHeight="1">
      <c r="A77" s="674"/>
      <c r="B77" s="435">
        <v>74</v>
      </c>
      <c r="C77" s="412"/>
      <c r="D77" s="413"/>
      <c r="E77" s="414"/>
      <c r="F77" s="415"/>
      <c r="G77" s="414"/>
      <c r="H77" s="414"/>
      <c r="I77" s="414"/>
      <c r="J77" s="416"/>
      <c r="K77" s="416"/>
      <c r="L77" s="417"/>
      <c r="M77" s="418"/>
      <c r="N77" s="419"/>
    </row>
    <row r="78" spans="1:14" s="455" customFormat="1" ht="15" customHeight="1">
      <c r="A78" s="674"/>
      <c r="B78" s="435">
        <v>75</v>
      </c>
      <c r="C78" s="412"/>
      <c r="D78" s="413"/>
      <c r="E78" s="414"/>
      <c r="F78" s="415"/>
      <c r="G78" s="414"/>
      <c r="H78" s="414"/>
      <c r="I78" s="414"/>
      <c r="J78" s="416"/>
      <c r="K78" s="416"/>
      <c r="L78" s="417"/>
      <c r="M78" s="418"/>
      <c r="N78" s="419"/>
    </row>
    <row r="79" spans="1:14" s="455" customFormat="1" ht="15" customHeight="1">
      <c r="A79" s="674" t="s">
        <v>870</v>
      </c>
      <c r="B79" s="435">
        <v>76</v>
      </c>
      <c r="C79" s="412"/>
      <c r="D79" s="413"/>
      <c r="E79" s="414"/>
      <c r="F79" s="415"/>
      <c r="G79" s="414"/>
      <c r="H79" s="414"/>
      <c r="I79" s="414"/>
      <c r="J79" s="416"/>
      <c r="K79" s="416"/>
      <c r="L79" s="417"/>
      <c r="M79" s="418"/>
      <c r="N79" s="419"/>
    </row>
    <row r="80" spans="1:14" s="455" customFormat="1" ht="15" customHeight="1">
      <c r="A80" s="674"/>
      <c r="B80" s="435">
        <v>77</v>
      </c>
      <c r="C80" s="412"/>
      <c r="D80" s="413"/>
      <c r="E80" s="414"/>
      <c r="F80" s="415"/>
      <c r="G80" s="414"/>
      <c r="H80" s="414"/>
      <c r="I80" s="414"/>
      <c r="J80" s="416"/>
      <c r="K80" s="416"/>
      <c r="L80" s="417"/>
      <c r="M80" s="418"/>
      <c r="N80" s="419"/>
    </row>
    <row r="81" spans="1:14" s="455" customFormat="1" ht="15" customHeight="1">
      <c r="A81" s="674"/>
      <c r="B81" s="435">
        <v>78</v>
      </c>
      <c r="C81" s="412"/>
      <c r="D81" s="413"/>
      <c r="E81" s="414"/>
      <c r="F81" s="415"/>
      <c r="G81" s="414"/>
      <c r="H81" s="414"/>
      <c r="I81" s="414"/>
      <c r="J81" s="416"/>
      <c r="K81" s="416"/>
      <c r="L81" s="417"/>
      <c r="M81" s="418"/>
      <c r="N81" s="419"/>
    </row>
    <row r="82" spans="1:14" s="455" customFormat="1" ht="15" customHeight="1">
      <c r="A82" s="674"/>
      <c r="B82" s="435">
        <v>79</v>
      </c>
      <c r="C82" s="412"/>
      <c r="D82" s="413"/>
      <c r="E82" s="414"/>
      <c r="F82" s="415"/>
      <c r="G82" s="414"/>
      <c r="H82" s="414"/>
      <c r="I82" s="414"/>
      <c r="J82" s="416"/>
      <c r="K82" s="416"/>
      <c r="L82" s="417"/>
      <c r="M82" s="418"/>
      <c r="N82" s="419"/>
    </row>
    <row r="83" spans="1:14" s="455" customFormat="1" ht="15" customHeight="1">
      <c r="A83" s="674"/>
      <c r="B83" s="435">
        <v>80</v>
      </c>
      <c r="C83" s="412"/>
      <c r="D83" s="413"/>
      <c r="E83" s="414"/>
      <c r="F83" s="415"/>
      <c r="G83" s="414"/>
      <c r="H83" s="414"/>
      <c r="I83" s="414"/>
      <c r="J83" s="416"/>
      <c r="K83" s="416"/>
      <c r="L83" s="417"/>
      <c r="M83" s="418"/>
      <c r="N83" s="419"/>
    </row>
    <row r="84" spans="1:14" s="455" customFormat="1" ht="15" customHeight="1">
      <c r="A84" s="674"/>
      <c r="B84" s="435">
        <v>81</v>
      </c>
      <c r="C84" s="412"/>
      <c r="D84" s="413"/>
      <c r="E84" s="414"/>
      <c r="F84" s="415"/>
      <c r="G84" s="414"/>
      <c r="H84" s="414"/>
      <c r="I84" s="414"/>
      <c r="J84" s="416"/>
      <c r="K84" s="416"/>
      <c r="L84" s="417"/>
      <c r="M84" s="418"/>
      <c r="N84" s="419"/>
    </row>
    <row r="85" spans="1:14" s="455" customFormat="1" ht="15" customHeight="1">
      <c r="A85" s="674"/>
      <c r="B85" s="435">
        <v>82</v>
      </c>
      <c r="C85" s="412"/>
      <c r="D85" s="413"/>
      <c r="E85" s="414"/>
      <c r="F85" s="415"/>
      <c r="G85" s="414"/>
      <c r="H85" s="414"/>
      <c r="I85" s="414"/>
      <c r="J85" s="416"/>
      <c r="K85" s="416"/>
      <c r="L85" s="417"/>
      <c r="M85" s="418"/>
      <c r="N85" s="419"/>
    </row>
    <row r="86" spans="1:14" s="455" customFormat="1" ht="15" customHeight="1">
      <c r="A86" s="674"/>
      <c r="B86" s="435">
        <v>83</v>
      </c>
      <c r="C86" s="412"/>
      <c r="D86" s="413"/>
      <c r="E86" s="414"/>
      <c r="F86" s="415"/>
      <c r="G86" s="414"/>
      <c r="H86" s="414"/>
      <c r="I86" s="414"/>
      <c r="J86" s="416"/>
      <c r="K86" s="416"/>
      <c r="L86" s="417"/>
      <c r="M86" s="418"/>
      <c r="N86" s="419"/>
    </row>
    <row r="87" spans="1:14" s="455" customFormat="1" ht="15" customHeight="1">
      <c r="A87" s="674"/>
      <c r="B87" s="435">
        <v>84</v>
      </c>
      <c r="C87" s="412"/>
      <c r="D87" s="413"/>
      <c r="E87" s="414"/>
      <c r="F87" s="415"/>
      <c r="G87" s="414"/>
      <c r="H87" s="414"/>
      <c r="I87" s="414"/>
      <c r="J87" s="416"/>
      <c r="K87" s="416"/>
      <c r="L87" s="417"/>
      <c r="M87" s="418"/>
      <c r="N87" s="419"/>
    </row>
    <row r="88" spans="1:14" s="455" customFormat="1" ht="15" customHeight="1">
      <c r="A88" s="674"/>
      <c r="B88" s="435">
        <v>85</v>
      </c>
      <c r="C88" s="412"/>
      <c r="D88" s="413"/>
      <c r="E88" s="414"/>
      <c r="F88" s="415"/>
      <c r="G88" s="414"/>
      <c r="H88" s="414"/>
      <c r="I88" s="414"/>
      <c r="J88" s="416"/>
      <c r="K88" s="416"/>
      <c r="L88" s="417"/>
      <c r="M88" s="418"/>
      <c r="N88" s="419"/>
    </row>
    <row r="89" spans="1:14" s="455" customFormat="1" ht="15" customHeight="1">
      <c r="A89" s="674"/>
      <c r="B89" s="435">
        <v>86</v>
      </c>
      <c r="C89" s="412"/>
      <c r="D89" s="413"/>
      <c r="E89" s="414"/>
      <c r="F89" s="415"/>
      <c r="G89" s="414"/>
      <c r="H89" s="414"/>
      <c r="I89" s="414"/>
      <c r="J89" s="416"/>
      <c r="K89" s="416"/>
      <c r="L89" s="417"/>
      <c r="M89" s="418"/>
      <c r="N89" s="419"/>
    </row>
    <row r="90" spans="1:14" s="455" customFormat="1" ht="15" customHeight="1">
      <c r="A90" s="674"/>
      <c r="B90" s="435">
        <v>87</v>
      </c>
      <c r="C90" s="412"/>
      <c r="D90" s="413"/>
      <c r="E90" s="414"/>
      <c r="F90" s="415"/>
      <c r="G90" s="414"/>
      <c r="H90" s="414"/>
      <c r="I90" s="414"/>
      <c r="J90" s="416"/>
      <c r="K90" s="416"/>
      <c r="L90" s="417"/>
      <c r="M90" s="418"/>
      <c r="N90" s="419"/>
    </row>
    <row r="91" spans="1:14" s="455" customFormat="1" ht="15" customHeight="1">
      <c r="A91" s="674"/>
      <c r="B91" s="435">
        <v>88</v>
      </c>
      <c r="C91" s="412"/>
      <c r="D91" s="413"/>
      <c r="E91" s="414"/>
      <c r="F91" s="415"/>
      <c r="G91" s="414"/>
      <c r="H91" s="414"/>
      <c r="I91" s="414"/>
      <c r="J91" s="416"/>
      <c r="K91" s="416"/>
      <c r="L91" s="417"/>
      <c r="M91" s="418"/>
      <c r="N91" s="419"/>
    </row>
    <row r="92" spans="1:14" s="455" customFormat="1" ht="15" customHeight="1">
      <c r="A92" s="674"/>
      <c r="B92" s="435">
        <v>89</v>
      </c>
      <c r="C92" s="412"/>
      <c r="D92" s="413"/>
      <c r="E92" s="414"/>
      <c r="F92" s="415"/>
      <c r="G92" s="414"/>
      <c r="H92" s="414"/>
      <c r="I92" s="414"/>
      <c r="J92" s="416"/>
      <c r="K92" s="416"/>
      <c r="L92" s="417"/>
      <c r="M92" s="418"/>
      <c r="N92" s="419"/>
    </row>
    <row r="93" spans="1:14" s="455" customFormat="1" ht="15" customHeight="1">
      <c r="A93" s="674"/>
      <c r="B93" s="435">
        <v>90</v>
      </c>
      <c r="C93" s="412"/>
      <c r="D93" s="413"/>
      <c r="E93" s="414"/>
      <c r="F93" s="415"/>
      <c r="G93" s="414"/>
      <c r="H93" s="414"/>
      <c r="I93" s="414"/>
      <c r="J93" s="416"/>
      <c r="K93" s="416"/>
      <c r="L93" s="417"/>
      <c r="M93" s="418"/>
      <c r="N93" s="419"/>
    </row>
    <row r="94" spans="1:14" s="455" customFormat="1" ht="15" customHeight="1">
      <c r="A94" s="674" t="s">
        <v>826</v>
      </c>
      <c r="B94" s="435">
        <v>91</v>
      </c>
      <c r="C94" s="412"/>
      <c r="D94" s="413"/>
      <c r="E94" s="414"/>
      <c r="F94" s="415"/>
      <c r="G94" s="414"/>
      <c r="H94" s="414"/>
      <c r="I94" s="414"/>
      <c r="J94" s="416"/>
      <c r="K94" s="416"/>
      <c r="L94" s="417"/>
      <c r="M94" s="418"/>
      <c r="N94" s="419"/>
    </row>
    <row r="95" spans="1:14" s="455" customFormat="1" ht="15" customHeight="1">
      <c r="A95" s="674"/>
      <c r="B95" s="435">
        <v>92</v>
      </c>
      <c r="C95" s="412"/>
      <c r="D95" s="413"/>
      <c r="E95" s="414"/>
      <c r="F95" s="415"/>
      <c r="G95" s="414"/>
      <c r="H95" s="414"/>
      <c r="I95" s="414"/>
      <c r="J95" s="416"/>
      <c r="K95" s="416"/>
      <c r="L95" s="417"/>
      <c r="M95" s="418"/>
      <c r="N95" s="419"/>
    </row>
    <row r="96" spans="1:14" s="455" customFormat="1" ht="15" customHeight="1">
      <c r="A96" s="674"/>
      <c r="B96" s="435">
        <v>93</v>
      </c>
      <c r="C96" s="412"/>
      <c r="D96" s="413"/>
      <c r="E96" s="414"/>
      <c r="F96" s="415"/>
      <c r="G96" s="414"/>
      <c r="H96" s="414"/>
      <c r="I96" s="414"/>
      <c r="J96" s="416"/>
      <c r="K96" s="416"/>
      <c r="L96" s="417"/>
      <c r="M96" s="418"/>
      <c r="N96" s="419"/>
    </row>
    <row r="97" spans="1:14" s="455" customFormat="1" ht="15" customHeight="1">
      <c r="A97" s="674"/>
      <c r="B97" s="435">
        <v>94</v>
      </c>
      <c r="C97" s="412"/>
      <c r="D97" s="413"/>
      <c r="E97" s="414"/>
      <c r="F97" s="415"/>
      <c r="G97" s="414"/>
      <c r="H97" s="414"/>
      <c r="I97" s="414"/>
      <c r="J97" s="416"/>
      <c r="K97" s="416"/>
      <c r="L97" s="417"/>
      <c r="M97" s="418"/>
      <c r="N97" s="419"/>
    </row>
    <row r="98" spans="1:14" s="455" customFormat="1" ht="15" customHeight="1">
      <c r="A98" s="674"/>
      <c r="B98" s="435">
        <v>95</v>
      </c>
      <c r="C98" s="412"/>
      <c r="D98" s="413"/>
      <c r="E98" s="414"/>
      <c r="F98" s="415"/>
      <c r="G98" s="414"/>
      <c r="H98" s="414"/>
      <c r="I98" s="414"/>
      <c r="J98" s="416"/>
      <c r="K98" s="416"/>
      <c r="L98" s="417"/>
      <c r="M98" s="418"/>
      <c r="N98" s="419"/>
    </row>
    <row r="99" spans="1:14" s="455" customFormat="1" ht="15" customHeight="1">
      <c r="A99" s="674"/>
      <c r="B99" s="435">
        <v>96</v>
      </c>
      <c r="C99" s="412"/>
      <c r="D99" s="413"/>
      <c r="E99" s="414"/>
      <c r="F99" s="415"/>
      <c r="G99" s="414"/>
      <c r="H99" s="414"/>
      <c r="I99" s="414"/>
      <c r="J99" s="416"/>
      <c r="K99" s="416"/>
      <c r="L99" s="417"/>
      <c r="M99" s="418"/>
      <c r="N99" s="419"/>
    </row>
    <row r="100" spans="1:14" s="455" customFormat="1" ht="15" customHeight="1">
      <c r="A100" s="674"/>
      <c r="B100" s="435">
        <v>97</v>
      </c>
      <c r="C100" s="412"/>
      <c r="D100" s="413"/>
      <c r="E100" s="414"/>
      <c r="F100" s="415"/>
      <c r="G100" s="414"/>
      <c r="H100" s="414"/>
      <c r="I100" s="414"/>
      <c r="J100" s="416"/>
      <c r="K100" s="416"/>
      <c r="L100" s="417"/>
      <c r="M100" s="418"/>
      <c r="N100" s="419"/>
    </row>
    <row r="101" spans="1:14" s="455" customFormat="1" ht="15" customHeight="1">
      <c r="A101" s="674"/>
      <c r="B101" s="435">
        <v>98</v>
      </c>
      <c r="C101" s="412"/>
      <c r="D101" s="413"/>
      <c r="E101" s="414"/>
      <c r="F101" s="415"/>
      <c r="G101" s="414"/>
      <c r="H101" s="414"/>
      <c r="I101" s="414"/>
      <c r="J101" s="416"/>
      <c r="K101" s="416"/>
      <c r="L101" s="417"/>
      <c r="M101" s="418"/>
      <c r="N101" s="419"/>
    </row>
    <row r="102" spans="1:14" s="455" customFormat="1" ht="15" customHeight="1">
      <c r="A102" s="674"/>
      <c r="B102" s="435">
        <v>99</v>
      </c>
      <c r="C102" s="412"/>
      <c r="D102" s="413"/>
      <c r="E102" s="414"/>
      <c r="F102" s="415"/>
      <c r="G102" s="414"/>
      <c r="H102" s="414"/>
      <c r="I102" s="414"/>
      <c r="J102" s="416"/>
      <c r="K102" s="416"/>
      <c r="L102" s="417"/>
      <c r="M102" s="418"/>
      <c r="N102" s="419"/>
    </row>
    <row r="103" spans="1:14" s="455" customFormat="1" ht="15" customHeight="1">
      <c r="A103" s="674"/>
      <c r="B103" s="436">
        <v>100</v>
      </c>
      <c r="C103" s="420"/>
      <c r="D103" s="421"/>
      <c r="E103" s="422"/>
      <c r="F103" s="423"/>
      <c r="G103" s="423"/>
      <c r="H103" s="423"/>
      <c r="I103" s="423"/>
      <c r="J103" s="423"/>
      <c r="K103" s="423"/>
      <c r="L103" s="424"/>
      <c r="M103" s="425"/>
      <c r="N103" s="426"/>
    </row>
    <row r="104" spans="3:14" ht="13.5">
      <c r="C104" s="451"/>
      <c r="D104" s="451"/>
      <c r="E104" s="451"/>
      <c r="G104" s="451"/>
      <c r="L104" s="451"/>
      <c r="M104" s="451"/>
      <c r="N104" s="451"/>
    </row>
    <row r="105" spans="3:14" ht="13.5">
      <c r="C105" s="451"/>
      <c r="D105" s="451"/>
      <c r="E105" s="451"/>
      <c r="G105" s="451"/>
      <c r="L105" s="451"/>
      <c r="M105" s="451"/>
      <c r="N105" s="451"/>
    </row>
    <row r="106" spans="3:14" ht="13.5">
      <c r="C106" s="451"/>
      <c r="D106" s="451"/>
      <c r="E106" s="451"/>
      <c r="G106" s="451"/>
      <c r="L106" s="451"/>
      <c r="M106" s="451"/>
      <c r="N106" s="451"/>
    </row>
    <row r="107" spans="3:14" ht="13.5">
      <c r="C107" s="451"/>
      <c r="D107" s="451"/>
      <c r="E107" s="451"/>
      <c r="G107" s="451"/>
      <c r="L107" s="451"/>
      <c r="M107" s="451"/>
      <c r="N107" s="451"/>
    </row>
    <row r="108" spans="3:14" ht="13.5">
      <c r="C108" s="451"/>
      <c r="D108" s="451"/>
      <c r="E108" s="451"/>
      <c r="G108" s="451"/>
      <c r="L108" s="451"/>
      <c r="M108" s="451"/>
      <c r="N108" s="451"/>
    </row>
    <row r="109" spans="3:14" ht="13.5">
      <c r="C109" s="451"/>
      <c r="D109" s="451"/>
      <c r="E109" s="451"/>
      <c r="G109" s="451"/>
      <c r="L109" s="451"/>
      <c r="M109" s="451"/>
      <c r="N109" s="451"/>
    </row>
    <row r="110" spans="3:14" ht="13.5">
      <c r="C110" s="451"/>
      <c r="D110" s="451"/>
      <c r="E110" s="451"/>
      <c r="G110" s="451"/>
      <c r="L110" s="451"/>
      <c r="M110" s="451"/>
      <c r="N110" s="451"/>
    </row>
    <row r="111" spans="3:14" ht="13.5">
      <c r="C111" s="451"/>
      <c r="D111" s="451"/>
      <c r="E111" s="451"/>
      <c r="G111" s="451"/>
      <c r="L111" s="451"/>
      <c r="M111" s="451"/>
      <c r="N111" s="451"/>
    </row>
    <row r="112" spans="3:14" ht="13.5">
      <c r="C112" s="451"/>
      <c r="D112" s="451"/>
      <c r="E112" s="451"/>
      <c r="G112" s="451"/>
      <c r="L112" s="451"/>
      <c r="M112" s="451"/>
      <c r="N112" s="451"/>
    </row>
    <row r="113" spans="3:14" ht="13.5">
      <c r="C113" s="451"/>
      <c r="D113" s="451"/>
      <c r="E113" s="451"/>
      <c r="G113" s="451"/>
      <c r="L113" s="451"/>
      <c r="M113" s="451"/>
      <c r="N113" s="451"/>
    </row>
    <row r="114" spans="3:14" ht="13.5">
      <c r="C114" s="451"/>
      <c r="D114" s="451"/>
      <c r="E114" s="451"/>
      <c r="G114" s="451"/>
      <c r="L114" s="451"/>
      <c r="M114" s="451"/>
      <c r="N114" s="451"/>
    </row>
    <row r="115" spans="3:14" ht="13.5">
      <c r="C115" s="451"/>
      <c r="D115" s="451"/>
      <c r="E115" s="451"/>
      <c r="G115" s="451"/>
      <c r="L115" s="451"/>
      <c r="M115" s="451"/>
      <c r="N115" s="451"/>
    </row>
    <row r="116" spans="3:14" ht="13.5">
      <c r="C116" s="451"/>
      <c r="D116" s="451"/>
      <c r="E116" s="451"/>
      <c r="G116" s="451"/>
      <c r="L116" s="451"/>
      <c r="M116" s="451"/>
      <c r="N116" s="451"/>
    </row>
    <row r="117" spans="3:14" ht="13.5">
      <c r="C117" s="451"/>
      <c r="D117" s="451"/>
      <c r="E117" s="451"/>
      <c r="G117" s="451"/>
      <c r="L117" s="451"/>
      <c r="M117" s="451"/>
      <c r="N117" s="451"/>
    </row>
    <row r="118" spans="3:14" ht="13.5">
      <c r="C118" s="451"/>
      <c r="D118" s="451"/>
      <c r="E118" s="451"/>
      <c r="G118" s="451"/>
      <c r="L118" s="451"/>
      <c r="M118" s="451"/>
      <c r="N118" s="451"/>
    </row>
    <row r="119" spans="3:14" ht="13.5">
      <c r="C119" s="451"/>
      <c r="D119" s="451"/>
      <c r="E119" s="451"/>
      <c r="G119" s="451"/>
      <c r="L119" s="451"/>
      <c r="M119" s="451"/>
      <c r="N119" s="451"/>
    </row>
    <row r="120" spans="3:14" ht="13.5">
      <c r="C120" s="451"/>
      <c r="D120" s="451"/>
      <c r="E120" s="451"/>
      <c r="G120" s="451"/>
      <c r="L120" s="451"/>
      <c r="M120" s="451"/>
      <c r="N120" s="451"/>
    </row>
    <row r="121" spans="3:14" ht="13.5">
      <c r="C121" s="451"/>
      <c r="D121" s="451"/>
      <c r="E121" s="451"/>
      <c r="G121" s="451"/>
      <c r="L121" s="451"/>
      <c r="M121" s="451"/>
      <c r="N121" s="451"/>
    </row>
  </sheetData>
  <sheetProtection password="CFA6" sheet="1"/>
  <mergeCells count="8">
    <mergeCell ref="A4:A18"/>
    <mergeCell ref="A19:A33"/>
    <mergeCell ref="A34:A48"/>
    <mergeCell ref="A94:A103"/>
    <mergeCell ref="A1:A3"/>
    <mergeCell ref="A49:A63"/>
    <mergeCell ref="A64:A78"/>
    <mergeCell ref="A79:A93"/>
  </mergeCells>
  <hyperlinks>
    <hyperlink ref="A1" location="目次!A1" display="トップページへ戻る"/>
    <hyperlink ref="A4" location="目次!A1" display="トップページへ戻る"/>
    <hyperlink ref="A94" location="目次!A1" display="トップページへ戻る"/>
    <hyperlink ref="A1:A3" location="トップページ!A1" display="トップページへ戻る"/>
    <hyperlink ref="A4:A18" location="選手データ!A1" display="ページトップへ"/>
    <hyperlink ref="A94:A108" location="トップページ!A1" display="トップページへ戻る"/>
    <hyperlink ref="A94:A103" location="選手データ!A1" display="ページトップへ"/>
    <hyperlink ref="A19" location="目次!A1" display="トップページへ戻る"/>
    <hyperlink ref="A19:A33" location="選手データ!A1" display="ページトップへ"/>
    <hyperlink ref="A34" location="目次!A1" display="トップページへ戻る"/>
    <hyperlink ref="A34:A48" location="選手データ!A1" display="ページトップへ"/>
    <hyperlink ref="A49" location="目次!A1" display="トップページへ戻る"/>
    <hyperlink ref="A49:A63" location="選手データ!A1" display="ページトップへ"/>
    <hyperlink ref="A64" location="目次!A1" display="トップページへ戻る"/>
    <hyperlink ref="A64:A78" location="選手データ!A1" display="ページトップへ"/>
    <hyperlink ref="A79" location="目次!A1" display="トップページへ戻る"/>
    <hyperlink ref="A79:A93" location="選手データ!A1" display="ページトップへ"/>
  </hyperlinks>
  <printOptions horizontalCentered="1"/>
  <pageMargins left="0.3937007874015748" right="0.3937007874015748" top="0.8267716535433072" bottom="0.6299212598425197" header="0.5118110236220472" footer="0.35433070866141736"/>
  <pageSetup fitToHeight="3" fitToWidth="1" horizontalDpi="300" verticalDpi="300" orientation="landscape" paperSize="9"/>
  <headerFooter alignWithMargins="0">
    <oddHeader>&amp;L&amp;"HGｺﾞｼｯｸM,ﾒﾃﾞｨｳﾑ"（様式　１）&amp;R&amp;"HGｺﾞｼｯｸM,ﾒﾃﾞｨｳﾑ"【&amp;A】</oddHeader>
    <oddFooter>&amp;C&amp;P/&amp;Npage</oddFooter>
  </headerFooter>
  <drawing r:id="rId1"/>
</worksheet>
</file>

<file path=xl/worksheets/sheet5.xml><?xml version="1.0" encoding="utf-8"?>
<worksheet xmlns="http://schemas.openxmlformats.org/spreadsheetml/2006/main" xmlns:r="http://schemas.openxmlformats.org/officeDocument/2006/relationships">
  <sheetPr codeName="Sheet29">
    <tabColor theme="4" tint="-0.24997000396251678"/>
    <pageSetUpPr fitToPage="1"/>
  </sheetPr>
  <dimension ref="A1:BB71"/>
  <sheetViews>
    <sheetView showGridLines="0" showRowColHeaders="0" showZeros="0" showOutlineSymbols="0" zoomScalePageLayoutView="0" workbookViewId="0" topLeftCell="A1">
      <selection activeCell="J23" sqref="J23:Q23"/>
    </sheetView>
  </sheetViews>
  <sheetFormatPr defaultColWidth="13.00390625" defaultRowHeight="13.5"/>
  <cols>
    <col min="1" max="1" width="10.625" style="1" customWidth="1"/>
    <col min="2" max="2" width="4.625" style="1" customWidth="1"/>
    <col min="3" max="6" width="4.625" style="3" customWidth="1"/>
    <col min="7" max="9" width="4.625" style="1" customWidth="1"/>
    <col min="10" max="17" width="4.625" style="2" customWidth="1"/>
    <col min="18" max="24" width="4.625" style="5" customWidth="1"/>
    <col min="25" max="25" width="4.625" style="1" customWidth="1"/>
    <col min="26" max="26" width="7.625" style="1" customWidth="1"/>
    <col min="27" max="27" width="30.625" style="1" customWidth="1"/>
    <col min="28" max="30" width="13.00390625" style="1" customWidth="1"/>
    <col min="31" max="31" width="68.375" style="1" customWidth="1"/>
    <col min="32" max="16384" width="13.00390625" style="1" customWidth="1"/>
  </cols>
  <sheetData>
    <row r="1" spans="1:35" s="36" customFormat="1" ht="30" customHeight="1">
      <c r="A1" s="705" t="s">
        <v>119</v>
      </c>
      <c r="B1" s="161"/>
      <c r="C1" s="162"/>
      <c r="D1" s="162"/>
      <c r="E1" s="162"/>
      <c r="F1" s="162"/>
      <c r="G1" s="161"/>
      <c r="H1" s="161"/>
      <c r="I1" s="161"/>
      <c r="J1" s="161"/>
      <c r="K1" s="161"/>
      <c r="L1" s="161"/>
      <c r="M1" s="161"/>
      <c r="N1" s="161"/>
      <c r="O1" s="161"/>
      <c r="P1" s="161"/>
      <c r="Q1" s="161"/>
      <c r="R1" s="163"/>
      <c r="S1" s="704">
        <f ca="1">TODAY()</f>
        <v>43199</v>
      </c>
      <c r="T1" s="704"/>
      <c r="U1" s="704"/>
      <c r="V1" s="704"/>
      <c r="W1" s="704"/>
      <c r="X1" s="704"/>
      <c r="Y1" s="704"/>
      <c r="Z1" s="221"/>
      <c r="AA1" s="212"/>
      <c r="AB1" s="212"/>
      <c r="AC1" s="212"/>
      <c r="AD1" s="212"/>
      <c r="AE1" s="350"/>
      <c r="AF1" s="350"/>
      <c r="AG1" s="350"/>
      <c r="AH1" s="350"/>
      <c r="AI1" s="350"/>
    </row>
    <row r="2" spans="1:35" s="36" customFormat="1" ht="19.5" customHeight="1">
      <c r="A2" s="705"/>
      <c r="B2" s="706">
        <f>トップページ!$B$15</f>
        <v>0</v>
      </c>
      <c r="C2" s="707"/>
      <c r="D2" s="707"/>
      <c r="E2" s="707"/>
      <c r="F2" s="707"/>
      <c r="G2" s="707"/>
      <c r="H2" s="707"/>
      <c r="I2" s="707"/>
      <c r="J2" s="707"/>
      <c r="K2" s="161"/>
      <c r="L2" s="161"/>
      <c r="M2" s="161"/>
      <c r="N2" s="161"/>
      <c r="O2" s="161"/>
      <c r="P2" s="161"/>
      <c r="Q2" s="161"/>
      <c r="R2" s="163"/>
      <c r="S2" s="163"/>
      <c r="T2" s="163"/>
      <c r="U2" s="163"/>
      <c r="V2" s="163"/>
      <c r="W2" s="163"/>
      <c r="X2" s="163"/>
      <c r="Y2" s="161"/>
      <c r="Z2" s="221"/>
      <c r="AA2" s="212"/>
      <c r="AB2" s="212"/>
      <c r="AC2" s="212"/>
      <c r="AD2" s="212"/>
      <c r="AE2" s="350"/>
      <c r="AF2" s="350"/>
      <c r="AG2" s="350"/>
      <c r="AH2" s="350"/>
      <c r="AI2" s="350"/>
    </row>
    <row r="3" spans="1:35" s="36" customFormat="1" ht="19.5" customHeight="1">
      <c r="A3" s="705"/>
      <c r="C3" s="722" t="e">
        <f>トップページ!$B$17</f>
        <v>#N/A</v>
      </c>
      <c r="D3" s="722"/>
      <c r="E3" s="722"/>
      <c r="F3" s="722" t="e">
        <f>トップページ!$E$17</f>
        <v>#N/A</v>
      </c>
      <c r="G3" s="722"/>
      <c r="H3" s="722"/>
      <c r="I3" s="722"/>
      <c r="J3" s="331"/>
      <c r="K3" s="161"/>
      <c r="L3" s="161"/>
      <c r="M3" s="161"/>
      <c r="N3" s="161"/>
      <c r="O3" s="161"/>
      <c r="P3" s="161"/>
      <c r="Q3" s="161"/>
      <c r="R3" s="163"/>
      <c r="S3" s="163"/>
      <c r="T3" s="163"/>
      <c r="U3" s="163"/>
      <c r="V3" s="163"/>
      <c r="W3" s="163"/>
      <c r="X3" s="163"/>
      <c r="Y3" s="161"/>
      <c r="Z3" s="221"/>
      <c r="AA3" s="212"/>
      <c r="AB3" s="212"/>
      <c r="AC3" s="212"/>
      <c r="AD3" s="212"/>
      <c r="AE3" s="350"/>
      <c r="AF3" s="350"/>
      <c r="AG3" s="350"/>
      <c r="AH3" s="350"/>
      <c r="AI3" s="350"/>
    </row>
    <row r="4" spans="1:35" s="36" customFormat="1" ht="19.5" customHeight="1">
      <c r="A4" s="705"/>
      <c r="B4" s="759" t="s">
        <v>644</v>
      </c>
      <c r="C4" s="759"/>
      <c r="D4" s="759"/>
      <c r="E4" s="759"/>
      <c r="F4" s="759"/>
      <c r="G4" s="759"/>
      <c r="H4" s="759"/>
      <c r="I4" s="759"/>
      <c r="J4" s="759"/>
      <c r="K4" s="161"/>
      <c r="L4" s="161"/>
      <c r="M4" s="161"/>
      <c r="N4" s="161"/>
      <c r="O4" s="161"/>
      <c r="P4" s="161"/>
      <c r="Q4" s="161"/>
      <c r="R4" s="163"/>
      <c r="S4" s="163"/>
      <c r="T4" s="163"/>
      <c r="U4" s="163"/>
      <c r="V4" s="163"/>
      <c r="W4" s="163"/>
      <c r="X4" s="163"/>
      <c r="Y4" s="161"/>
      <c r="Z4" s="221"/>
      <c r="AA4" s="212"/>
      <c r="AB4" s="212"/>
      <c r="AC4" s="212"/>
      <c r="AD4" s="212"/>
      <c r="AE4" s="350"/>
      <c r="AF4" s="350"/>
      <c r="AG4" s="350"/>
      <c r="AH4" s="350"/>
      <c r="AI4" s="350"/>
    </row>
    <row r="5" spans="1:35" s="36" customFormat="1" ht="19.5" customHeight="1">
      <c r="A5" s="705"/>
      <c r="B5" s="208"/>
      <c r="C5" s="208"/>
      <c r="D5" s="208"/>
      <c r="E5" s="209"/>
      <c r="F5" s="209"/>
      <c r="G5" s="209"/>
      <c r="H5" s="209"/>
      <c r="I5" s="209"/>
      <c r="J5" s="203"/>
      <c r="K5" s="161"/>
      <c r="L5" s="161"/>
      <c r="M5" s="161"/>
      <c r="N5" s="161"/>
      <c r="O5" s="161"/>
      <c r="P5" s="161"/>
      <c r="Q5" s="161"/>
      <c r="R5" s="163"/>
      <c r="S5" s="163"/>
      <c r="T5" s="163"/>
      <c r="U5" s="163"/>
      <c r="V5" s="163"/>
      <c r="W5" s="163"/>
      <c r="X5" s="163"/>
      <c r="Y5" s="161"/>
      <c r="Z5" s="221"/>
      <c r="AA5" s="212"/>
      <c r="AB5" s="212"/>
      <c r="AC5" s="212"/>
      <c r="AD5" s="212"/>
      <c r="AE5" s="350"/>
      <c r="AF5" s="350"/>
      <c r="AG5" s="350"/>
      <c r="AH5" s="350"/>
      <c r="AI5" s="350"/>
    </row>
    <row r="6" spans="1:35" s="32" customFormat="1" ht="30" customHeight="1">
      <c r="A6" s="705"/>
      <c r="B6" s="779"/>
      <c r="C6" s="779"/>
      <c r="D6" s="779"/>
      <c r="E6" s="779"/>
      <c r="F6" s="779"/>
      <c r="G6" s="779"/>
      <c r="H6" s="779"/>
      <c r="I6" s="164"/>
      <c r="J6" s="164"/>
      <c r="K6" s="164"/>
      <c r="L6" s="164"/>
      <c r="M6" s="164"/>
      <c r="N6" s="708" t="s">
        <v>978</v>
      </c>
      <c r="O6" s="709"/>
      <c r="P6" s="709"/>
      <c r="Q6" s="709"/>
      <c r="R6" s="709"/>
      <c r="S6" s="775">
        <f>IF(トップページ!$S$9&lt;&gt;0,トップページ!$S$9,"")</f>
      </c>
      <c r="T6" s="775"/>
      <c r="U6" s="775"/>
      <c r="V6" s="775"/>
      <c r="W6" s="775"/>
      <c r="X6" s="775"/>
      <c r="Y6" s="776"/>
      <c r="Z6" s="221"/>
      <c r="AA6" s="212"/>
      <c r="AB6" s="212"/>
      <c r="AC6" s="212"/>
      <c r="AD6" s="212"/>
      <c r="AE6" s="351"/>
      <c r="AF6" s="351"/>
      <c r="AG6" s="351"/>
      <c r="AH6" s="351"/>
      <c r="AI6" s="351"/>
    </row>
    <row r="7" spans="1:35" s="32" customFormat="1" ht="30" customHeight="1">
      <c r="A7" s="705"/>
      <c r="B7" s="164"/>
      <c r="C7" s="165"/>
      <c r="D7" s="165"/>
      <c r="E7" s="165"/>
      <c r="F7" s="165"/>
      <c r="G7" s="164"/>
      <c r="H7" s="164"/>
      <c r="I7" s="164"/>
      <c r="J7" s="164"/>
      <c r="K7" s="164"/>
      <c r="L7" s="164"/>
      <c r="M7" s="164"/>
      <c r="N7" s="710"/>
      <c r="O7" s="711"/>
      <c r="P7" s="711"/>
      <c r="Q7" s="711"/>
      <c r="R7" s="711"/>
      <c r="S7" s="777"/>
      <c r="T7" s="777"/>
      <c r="U7" s="777"/>
      <c r="V7" s="777"/>
      <c r="W7" s="777"/>
      <c r="X7" s="777"/>
      <c r="Y7" s="778"/>
      <c r="Z7" s="221"/>
      <c r="AA7" s="212"/>
      <c r="AB7" s="212"/>
      <c r="AC7" s="212"/>
      <c r="AD7" s="212"/>
      <c r="AE7" s="351"/>
      <c r="AF7" s="351"/>
      <c r="AG7" s="351"/>
      <c r="AH7" s="351"/>
      <c r="AI7" s="351"/>
    </row>
    <row r="8" spans="1:35" s="32" customFormat="1" ht="19.5" customHeight="1">
      <c r="A8" s="705"/>
      <c r="B8" s="164"/>
      <c r="C8" s="165"/>
      <c r="D8" s="165"/>
      <c r="E8" s="165"/>
      <c r="F8" s="165"/>
      <c r="G8" s="164"/>
      <c r="H8" s="164"/>
      <c r="I8" s="164"/>
      <c r="J8" s="164"/>
      <c r="K8" s="164"/>
      <c r="L8" s="164"/>
      <c r="M8" s="164"/>
      <c r="N8" s="708" t="s">
        <v>699</v>
      </c>
      <c r="O8" s="766"/>
      <c r="P8" s="781" t="s">
        <v>697</v>
      </c>
      <c r="Q8" s="709"/>
      <c r="R8" s="709"/>
      <c r="S8" s="709" t="s">
        <v>698</v>
      </c>
      <c r="T8" s="709"/>
      <c r="U8" s="709"/>
      <c r="V8" s="709"/>
      <c r="W8" s="709"/>
      <c r="X8" s="709"/>
      <c r="Y8" s="760"/>
      <c r="Z8" s="221"/>
      <c r="AA8" s="212"/>
      <c r="AB8" s="212"/>
      <c r="AC8" s="212"/>
      <c r="AD8" s="212"/>
      <c r="AE8" s="351"/>
      <c r="AF8" s="351"/>
      <c r="AG8" s="351"/>
      <c r="AH8" s="351"/>
      <c r="AI8" s="351"/>
    </row>
    <row r="9" spans="1:35" s="32" customFormat="1" ht="79.5" customHeight="1">
      <c r="A9" s="210"/>
      <c r="B9" s="164"/>
      <c r="C9" s="165"/>
      <c r="D9" s="165"/>
      <c r="E9" s="165"/>
      <c r="F9" s="165"/>
      <c r="G9" s="164"/>
      <c r="H9" s="164"/>
      <c r="I9" s="164"/>
      <c r="J9" s="164"/>
      <c r="K9" s="164"/>
      <c r="L9" s="164"/>
      <c r="M9" s="164"/>
      <c r="N9" s="710"/>
      <c r="O9" s="711"/>
      <c r="P9" s="769">
        <f>トップページ!$T$18</f>
        <v>0</v>
      </c>
      <c r="Q9" s="769"/>
      <c r="R9" s="769"/>
      <c r="S9" s="767">
        <f>トップページ!$W$18</f>
        <v>0</v>
      </c>
      <c r="T9" s="768"/>
      <c r="U9" s="768"/>
      <c r="V9" s="768"/>
      <c r="W9" s="768"/>
      <c r="X9" s="773" t="s">
        <v>700</v>
      </c>
      <c r="Y9" s="774"/>
      <c r="Z9" s="221"/>
      <c r="AA9" s="212"/>
      <c r="AB9" s="212"/>
      <c r="AC9" s="212"/>
      <c r="AD9" s="212"/>
      <c r="AE9" s="351"/>
      <c r="AF9" s="351"/>
      <c r="AG9" s="351"/>
      <c r="AH9" s="351"/>
      <c r="AI9" s="351"/>
    </row>
    <row r="10" spans="1:35" s="30" customFormat="1" ht="30" customHeight="1">
      <c r="A10" s="211"/>
      <c r="B10" s="166"/>
      <c r="C10" s="167"/>
      <c r="D10" s="167"/>
      <c r="E10" s="167"/>
      <c r="F10" s="167"/>
      <c r="G10" s="166"/>
      <c r="H10" s="166"/>
      <c r="I10" s="166"/>
      <c r="J10" s="166"/>
      <c r="K10" s="166"/>
      <c r="L10" s="166"/>
      <c r="M10" s="166"/>
      <c r="N10"/>
      <c r="O10"/>
      <c r="P10"/>
      <c r="Q10"/>
      <c r="R10"/>
      <c r="S10"/>
      <c r="T10"/>
      <c r="U10"/>
      <c r="V10"/>
      <c r="W10"/>
      <c r="X10"/>
      <c r="Y10"/>
      <c r="Z10" s="221"/>
      <c r="AA10" s="212"/>
      <c r="AB10" s="212"/>
      <c r="AC10" s="212"/>
      <c r="AD10" s="212"/>
      <c r="AE10" s="352"/>
      <c r="AF10" s="352"/>
      <c r="AG10" s="352"/>
      <c r="AH10" s="352"/>
      <c r="AI10" s="352"/>
    </row>
    <row r="11" spans="1:42" ht="39.75" customHeight="1">
      <c r="A11" s="212"/>
      <c r="B11" s="784">
        <f>トップページ!$B$15</f>
        <v>0</v>
      </c>
      <c r="C11" s="784"/>
      <c r="D11" s="784"/>
      <c r="E11" s="784"/>
      <c r="F11" s="784"/>
      <c r="G11" s="784"/>
      <c r="H11" s="784"/>
      <c r="I11" s="784"/>
      <c r="J11" s="784"/>
      <c r="K11" s="784"/>
      <c r="L11" s="784"/>
      <c r="M11" s="784"/>
      <c r="N11" s="784"/>
      <c r="O11" s="784"/>
      <c r="P11" s="784"/>
      <c r="Q11" s="784"/>
      <c r="R11" s="784"/>
      <c r="S11" s="784"/>
      <c r="T11" s="784"/>
      <c r="U11" s="784"/>
      <c r="V11" s="784"/>
      <c r="W11" s="784"/>
      <c r="X11" s="784"/>
      <c r="Y11" s="784"/>
      <c r="Z11" s="212"/>
      <c r="AA11" s="212"/>
      <c r="AB11" s="212"/>
      <c r="AC11" s="212"/>
      <c r="AD11" s="212"/>
      <c r="AE11" s="353"/>
      <c r="AF11" s="353"/>
      <c r="AG11" s="353"/>
      <c r="AH11" s="353"/>
      <c r="AI11" s="353"/>
      <c r="AJ11" s="20"/>
      <c r="AK11" s="20"/>
      <c r="AL11" s="20"/>
      <c r="AM11" s="20"/>
      <c r="AN11" s="20"/>
      <c r="AO11" s="20"/>
      <c r="AP11" s="20"/>
    </row>
    <row r="12" spans="1:42" ht="39.75" customHeight="1">
      <c r="A12" s="212"/>
      <c r="C12" s="319"/>
      <c r="D12" s="319"/>
      <c r="E12" s="319"/>
      <c r="F12" s="319"/>
      <c r="G12" s="319"/>
      <c r="H12" s="783" t="e">
        <f>トップページ!$B$17</f>
        <v>#N/A</v>
      </c>
      <c r="I12" s="783"/>
      <c r="J12" s="783"/>
      <c r="K12" s="783"/>
      <c r="L12" s="783"/>
      <c r="M12" s="783"/>
      <c r="N12" s="782" t="e">
        <f>トップページ!$E$17</f>
        <v>#N/A</v>
      </c>
      <c r="O12" s="782"/>
      <c r="P12" s="782"/>
      <c r="Q12" s="782"/>
      <c r="R12" s="782"/>
      <c r="S12" s="782"/>
      <c r="T12" s="782"/>
      <c r="U12" s="319"/>
      <c r="V12" s="319"/>
      <c r="W12" s="319"/>
      <c r="X12" s="319"/>
      <c r="Y12" s="319"/>
      <c r="Z12" s="212"/>
      <c r="AA12" s="212"/>
      <c r="AB12" s="212"/>
      <c r="AC12" s="212"/>
      <c r="AD12" s="212"/>
      <c r="AE12" s="353"/>
      <c r="AF12" s="353"/>
      <c r="AG12" s="353"/>
      <c r="AH12" s="353"/>
      <c r="AI12" s="353"/>
      <c r="AJ12" s="20"/>
      <c r="AK12" s="20"/>
      <c r="AL12" s="20"/>
      <c r="AM12" s="20"/>
      <c r="AN12" s="20"/>
      <c r="AO12" s="20"/>
      <c r="AP12" s="20"/>
    </row>
    <row r="13" spans="1:35" ht="60" customHeight="1">
      <c r="A13" s="212"/>
      <c r="B13" s="755" t="s">
        <v>703</v>
      </c>
      <c r="C13" s="755"/>
      <c r="D13" s="755"/>
      <c r="E13" s="755"/>
      <c r="F13" s="755"/>
      <c r="G13" s="755"/>
      <c r="H13" s="755"/>
      <c r="I13" s="755"/>
      <c r="J13" s="755"/>
      <c r="K13" s="755"/>
      <c r="L13" s="755"/>
      <c r="M13" s="755"/>
      <c r="N13" s="755"/>
      <c r="O13" s="755"/>
      <c r="P13" s="755"/>
      <c r="Q13" s="755"/>
      <c r="R13" s="755"/>
      <c r="S13" s="755"/>
      <c r="T13" s="755"/>
      <c r="U13" s="755"/>
      <c r="V13" s="755"/>
      <c r="W13" s="755"/>
      <c r="X13" s="755"/>
      <c r="Y13" s="755"/>
      <c r="Z13" s="212"/>
      <c r="AA13" s="212"/>
      <c r="AB13" s="212"/>
      <c r="AC13" s="212"/>
      <c r="AD13" s="212"/>
      <c r="AE13" s="325"/>
      <c r="AF13" s="325"/>
      <c r="AG13" s="325"/>
      <c r="AH13" s="325"/>
      <c r="AI13" s="325"/>
    </row>
    <row r="14" spans="1:35" ht="30.75">
      <c r="A14" s="212"/>
      <c r="B14" s="780" t="s">
        <v>704</v>
      </c>
      <c r="C14" s="780"/>
      <c r="D14" s="780"/>
      <c r="E14" s="780"/>
      <c r="F14" s="780"/>
      <c r="G14" s="780"/>
      <c r="H14" s="780"/>
      <c r="I14" s="780"/>
      <c r="J14" s="780"/>
      <c r="K14" s="780"/>
      <c r="L14" s="780"/>
      <c r="M14" s="780"/>
      <c r="N14" s="780"/>
      <c r="O14" s="780"/>
      <c r="P14" s="780"/>
      <c r="Q14" s="780"/>
      <c r="R14" s="780"/>
      <c r="S14" s="780"/>
      <c r="T14" s="780"/>
      <c r="U14" s="780"/>
      <c r="V14" s="780"/>
      <c r="W14" s="780"/>
      <c r="X14" s="780"/>
      <c r="Y14" s="780"/>
      <c r="Z14" s="212"/>
      <c r="AA14" s="325"/>
      <c r="AB14" s="212"/>
      <c r="AC14" s="212"/>
      <c r="AD14" s="212"/>
      <c r="AE14" s="325"/>
      <c r="AF14" s="325"/>
      <c r="AG14" s="325"/>
      <c r="AH14" s="325"/>
      <c r="AI14" s="325"/>
    </row>
    <row r="15" spans="1:54" ht="60.75" customHeight="1">
      <c r="A15" s="212"/>
      <c r="B15" s="290"/>
      <c r="C15" s="290"/>
      <c r="D15" s="290"/>
      <c r="E15" s="290"/>
      <c r="F15" s="290"/>
      <c r="G15" s="290"/>
      <c r="H15" s="290"/>
      <c r="I15" s="290"/>
      <c r="J15" s="757" t="s">
        <v>705</v>
      </c>
      <c r="K15" s="757"/>
      <c r="L15" s="757"/>
      <c r="M15" s="757"/>
      <c r="N15" s="757"/>
      <c r="O15" s="757"/>
      <c r="P15" s="757"/>
      <c r="Q15" s="757"/>
      <c r="R15" s="290"/>
      <c r="S15" s="290"/>
      <c r="T15" s="290"/>
      <c r="U15" s="290"/>
      <c r="V15" s="290"/>
      <c r="W15" s="290"/>
      <c r="X15" s="290"/>
      <c r="Y15" s="290"/>
      <c r="Z15" s="212"/>
      <c r="AA15" s="329" t="b">
        <v>0</v>
      </c>
      <c r="AB15" s="212"/>
      <c r="AC15" s="212"/>
      <c r="AD15" s="212"/>
      <c r="AE15" s="354" t="s">
        <v>702</v>
      </c>
      <c r="AF15" s="355"/>
      <c r="AG15" s="355"/>
      <c r="AH15" s="355"/>
      <c r="AI15" s="355"/>
      <c r="AJ15" s="324"/>
      <c r="AK15" s="324"/>
      <c r="AL15" s="324"/>
      <c r="AM15" s="324"/>
      <c r="AN15" s="324"/>
      <c r="AO15" s="324"/>
      <c r="AP15" s="324"/>
      <c r="AQ15" s="324"/>
      <c r="AR15" s="324"/>
      <c r="AS15" s="324"/>
      <c r="AT15" s="324"/>
      <c r="AU15" s="324"/>
      <c r="AV15" s="324"/>
      <c r="AW15" s="324"/>
      <c r="AX15" s="324"/>
      <c r="AY15" s="324"/>
      <c r="AZ15" s="324"/>
      <c r="BA15" s="324"/>
      <c r="BB15" s="324"/>
    </row>
    <row r="16" spans="1:35" s="35" customFormat="1" ht="39.75" customHeight="1" thickBot="1">
      <c r="A16" s="213"/>
      <c r="B16" s="756">
        <f>IF(AA15=TRUE,AE15,IF(AA16=TRUE,AE16,""))</f>
      </c>
      <c r="C16" s="756"/>
      <c r="D16" s="756"/>
      <c r="E16" s="756"/>
      <c r="F16" s="756"/>
      <c r="G16" s="756"/>
      <c r="H16" s="756"/>
      <c r="I16" s="756"/>
      <c r="J16" s="756"/>
      <c r="K16" s="756"/>
      <c r="L16" s="756"/>
      <c r="M16" s="756"/>
      <c r="N16" s="756"/>
      <c r="O16" s="756"/>
      <c r="P16" s="756"/>
      <c r="Q16" s="756"/>
      <c r="R16" s="756"/>
      <c r="S16" s="756"/>
      <c r="T16" s="756"/>
      <c r="U16" s="756"/>
      <c r="V16" s="756"/>
      <c r="W16" s="756"/>
      <c r="X16" s="756"/>
      <c r="Y16" s="756"/>
      <c r="Z16" s="213"/>
      <c r="AA16" s="330" t="b">
        <v>0</v>
      </c>
      <c r="AB16" s="212"/>
      <c r="AC16" s="212"/>
      <c r="AD16" s="212"/>
      <c r="AE16" s="354" t="s">
        <v>706</v>
      </c>
      <c r="AF16" s="356"/>
      <c r="AG16" s="356"/>
      <c r="AH16" s="356"/>
      <c r="AI16" s="356"/>
    </row>
    <row r="17" spans="1:35" s="33" customFormat="1" ht="39.75" customHeight="1">
      <c r="A17" s="214"/>
      <c r="B17" s="748" t="s">
        <v>115</v>
      </c>
      <c r="C17" s="749"/>
      <c r="D17" s="687" t="s">
        <v>118</v>
      </c>
      <c r="E17" s="688"/>
      <c r="F17" s="689"/>
      <c r="G17" s="758" t="s">
        <v>507</v>
      </c>
      <c r="H17" s="758"/>
      <c r="I17" s="758"/>
      <c r="J17" s="724">
        <f>IF(トップページ!$S$9&lt;&gt;0,トップページ!$S$9,"")</f>
      </c>
      <c r="K17" s="725"/>
      <c r="L17" s="725"/>
      <c r="M17" s="725"/>
      <c r="N17" s="725"/>
      <c r="O17" s="725"/>
      <c r="P17" s="725"/>
      <c r="Q17" s="725"/>
      <c r="R17" s="758" t="s">
        <v>838</v>
      </c>
      <c r="S17" s="758"/>
      <c r="T17" s="758"/>
      <c r="U17" s="695">
        <f>IF(トップページ!$S$10&lt;&gt;0,トップページ!$S$10,"")</f>
      </c>
      <c r="V17" s="696"/>
      <c r="W17" s="696"/>
      <c r="X17" s="696"/>
      <c r="Y17" s="754"/>
      <c r="Z17" s="214"/>
      <c r="AA17" s="325"/>
      <c r="AB17" s="212"/>
      <c r="AC17" s="212"/>
      <c r="AD17" s="212"/>
      <c r="AE17" s="357"/>
      <c r="AF17" s="357"/>
      <c r="AG17" s="357"/>
      <c r="AH17" s="357"/>
      <c r="AI17" s="357"/>
    </row>
    <row r="18" spans="1:35" s="33" customFormat="1" ht="39.75" customHeight="1">
      <c r="A18" s="214"/>
      <c r="B18" s="750"/>
      <c r="C18" s="751"/>
      <c r="D18" s="679"/>
      <c r="E18" s="680"/>
      <c r="F18" s="681"/>
      <c r="G18" s="686" t="s">
        <v>62</v>
      </c>
      <c r="H18" s="686"/>
      <c r="I18" s="686"/>
      <c r="J18" s="169" t="s">
        <v>110</v>
      </c>
      <c r="K18" s="745">
        <f>IF(トップページ!$S$13&lt;&gt;0,トップページ!$S$13,"")</f>
      </c>
      <c r="L18" s="746"/>
      <c r="M18" s="747"/>
      <c r="N18" s="701" t="s">
        <v>571</v>
      </c>
      <c r="O18" s="734"/>
      <c r="P18" s="701">
        <f>IF(トップページ!$S$14&lt;&gt;0,トップページ!$S$14,"")</f>
      </c>
      <c r="Q18" s="702"/>
      <c r="R18" s="702"/>
      <c r="S18" s="702"/>
      <c r="T18" s="702"/>
      <c r="U18" s="702"/>
      <c r="V18" s="702"/>
      <c r="W18" s="702"/>
      <c r="X18" s="702"/>
      <c r="Y18" s="703"/>
      <c r="Z18" s="214"/>
      <c r="AA18" s="212"/>
      <c r="AB18" s="212"/>
      <c r="AC18" s="212"/>
      <c r="AD18" s="212"/>
      <c r="AE18" s="357"/>
      <c r="AF18" s="357"/>
      <c r="AG18" s="357"/>
      <c r="AH18" s="357"/>
      <c r="AI18" s="357"/>
    </row>
    <row r="19" spans="1:35" s="33" customFormat="1" ht="39.75" customHeight="1">
      <c r="A19" s="214"/>
      <c r="B19" s="750"/>
      <c r="C19" s="751"/>
      <c r="D19" s="679"/>
      <c r="E19" s="680"/>
      <c r="F19" s="681"/>
      <c r="G19" s="686" t="s">
        <v>113</v>
      </c>
      <c r="H19" s="686"/>
      <c r="I19" s="686"/>
      <c r="J19" s="169" t="s">
        <v>111</v>
      </c>
      <c r="K19" s="695">
        <f>IF(トップページ!$S$15&lt;&gt;0,トップページ!$S$15,"")</f>
      </c>
      <c r="L19" s="696"/>
      <c r="M19" s="696"/>
      <c r="N19" s="696"/>
      <c r="O19" s="696"/>
      <c r="P19" s="696"/>
      <c r="Q19" s="697"/>
      <c r="R19" s="169" t="s">
        <v>112</v>
      </c>
      <c r="S19" s="695">
        <f>IF(トップページ!$S$16&lt;&gt;0,トップページ!$S$16,"")</f>
      </c>
      <c r="T19" s="696"/>
      <c r="U19" s="696"/>
      <c r="V19" s="696"/>
      <c r="W19" s="696"/>
      <c r="X19" s="696"/>
      <c r="Y19" s="754"/>
      <c r="Z19" s="214"/>
      <c r="AA19" s="212"/>
      <c r="AB19" s="212"/>
      <c r="AC19" s="212"/>
      <c r="AD19" s="212"/>
      <c r="AE19" s="357"/>
      <c r="AF19" s="357"/>
      <c r="AG19" s="357"/>
      <c r="AH19" s="357"/>
      <c r="AI19" s="357"/>
    </row>
    <row r="20" spans="1:35" s="33" customFormat="1" ht="39.75" customHeight="1">
      <c r="A20" s="214"/>
      <c r="B20" s="750"/>
      <c r="C20" s="751"/>
      <c r="D20" s="679"/>
      <c r="E20" s="680"/>
      <c r="F20" s="681"/>
      <c r="G20" s="686" t="s">
        <v>75</v>
      </c>
      <c r="H20" s="686"/>
      <c r="I20" s="686"/>
      <c r="J20" s="698"/>
      <c r="K20" s="699"/>
      <c r="L20" s="699"/>
      <c r="M20" s="699"/>
      <c r="N20" s="699"/>
      <c r="O20" s="699"/>
      <c r="P20" s="699"/>
      <c r="Q20" s="700"/>
      <c r="R20" s="686" t="s">
        <v>572</v>
      </c>
      <c r="S20" s="686"/>
      <c r="T20" s="686"/>
      <c r="U20" s="698"/>
      <c r="V20" s="699"/>
      <c r="W20" s="699"/>
      <c r="X20" s="699"/>
      <c r="Y20" s="735"/>
      <c r="Z20" s="214"/>
      <c r="AA20" s="325" t="s">
        <v>894</v>
      </c>
      <c r="AB20" s="325" t="s">
        <v>979</v>
      </c>
      <c r="AC20" s="212"/>
      <c r="AD20" s="212"/>
      <c r="AE20" s="357"/>
      <c r="AF20" s="357"/>
      <c r="AG20" s="357"/>
      <c r="AH20" s="357"/>
      <c r="AI20" s="357"/>
    </row>
    <row r="21" spans="1:35" s="33" customFormat="1" ht="39.75" customHeight="1">
      <c r="A21" s="214"/>
      <c r="B21" s="752"/>
      <c r="C21" s="753"/>
      <c r="D21" s="690"/>
      <c r="E21" s="691"/>
      <c r="F21" s="692"/>
      <c r="G21" s="736" t="s">
        <v>116</v>
      </c>
      <c r="H21" s="736"/>
      <c r="I21" s="736"/>
      <c r="J21" s="713" t="s">
        <v>879</v>
      </c>
      <c r="K21" s="714"/>
      <c r="L21" s="715"/>
      <c r="M21" s="737"/>
      <c r="N21" s="738"/>
      <c r="O21" s="170" t="s">
        <v>645</v>
      </c>
      <c r="P21" s="713" t="s">
        <v>880</v>
      </c>
      <c r="Q21" s="714"/>
      <c r="R21" s="715"/>
      <c r="S21" s="320"/>
      <c r="T21" s="170" t="s">
        <v>645</v>
      </c>
      <c r="U21" s="713" t="s">
        <v>881</v>
      </c>
      <c r="V21" s="714"/>
      <c r="W21" s="715"/>
      <c r="X21" s="320"/>
      <c r="Y21" s="205" t="s">
        <v>645</v>
      </c>
      <c r="Z21" s="214"/>
      <c r="AA21" s="325" t="s">
        <v>895</v>
      </c>
      <c r="AB21" s="325" t="s">
        <v>900</v>
      </c>
      <c r="AC21" s="212"/>
      <c r="AD21" s="212"/>
      <c r="AE21" s="357"/>
      <c r="AF21" s="357"/>
      <c r="AG21" s="357"/>
      <c r="AH21" s="357"/>
      <c r="AI21" s="357"/>
    </row>
    <row r="22" spans="1:35" s="33" customFormat="1" ht="39.75" customHeight="1">
      <c r="A22" s="723" t="s">
        <v>672</v>
      </c>
      <c r="B22" s="761" t="s">
        <v>114</v>
      </c>
      <c r="C22" s="762"/>
      <c r="D22" s="676" t="s">
        <v>634</v>
      </c>
      <c r="E22" s="677"/>
      <c r="F22" s="678"/>
      <c r="G22" s="685" t="s">
        <v>635</v>
      </c>
      <c r="H22" s="685"/>
      <c r="I22" s="685"/>
      <c r="J22" s="770"/>
      <c r="K22" s="771"/>
      <c r="L22" s="771"/>
      <c r="M22" s="771"/>
      <c r="N22" s="771"/>
      <c r="O22" s="771"/>
      <c r="P22" s="771"/>
      <c r="Q22" s="772"/>
      <c r="R22" s="740" t="s">
        <v>882</v>
      </c>
      <c r="S22" s="741"/>
      <c r="T22" s="742"/>
      <c r="U22" s="321"/>
      <c r="V22" s="322"/>
      <c r="W22" s="322"/>
      <c r="X22" s="322"/>
      <c r="Y22" s="323"/>
      <c r="Z22" s="214"/>
      <c r="AA22" s="325" t="s">
        <v>896</v>
      </c>
      <c r="AB22" s="325" t="s">
        <v>980</v>
      </c>
      <c r="AC22" s="212"/>
      <c r="AD22" s="212"/>
      <c r="AE22" s="739" t="s">
        <v>619</v>
      </c>
      <c r="AF22" s="739"/>
      <c r="AG22" s="739"/>
      <c r="AH22" s="739"/>
      <c r="AI22" s="739"/>
    </row>
    <row r="23" spans="1:35" s="34" customFormat="1" ht="39.75" customHeight="1">
      <c r="A23" s="723"/>
      <c r="B23" s="750"/>
      <c r="C23" s="751"/>
      <c r="D23" s="679"/>
      <c r="E23" s="680"/>
      <c r="F23" s="681"/>
      <c r="G23" s="686" t="s">
        <v>619</v>
      </c>
      <c r="H23" s="686"/>
      <c r="I23" s="686"/>
      <c r="J23" s="727"/>
      <c r="K23" s="728"/>
      <c r="L23" s="728"/>
      <c r="M23" s="728"/>
      <c r="N23" s="728"/>
      <c r="O23" s="728"/>
      <c r="P23" s="728"/>
      <c r="Q23" s="729"/>
      <c r="R23" s="743" t="s">
        <v>638</v>
      </c>
      <c r="S23" s="744"/>
      <c r="T23" s="744"/>
      <c r="U23" s="716"/>
      <c r="V23" s="717"/>
      <c r="W23" s="717"/>
      <c r="X23" s="717"/>
      <c r="Y23" s="718"/>
      <c r="Z23" s="215"/>
      <c r="AA23" s="212"/>
      <c r="AB23" s="212"/>
      <c r="AC23" s="212"/>
      <c r="AD23" s="212"/>
      <c r="AE23" s="739"/>
      <c r="AF23" s="739"/>
      <c r="AG23" s="739"/>
      <c r="AH23" s="739"/>
      <c r="AI23" s="739"/>
    </row>
    <row r="24" spans="1:35" s="34" customFormat="1" ht="39.75" customHeight="1">
      <c r="A24" s="723"/>
      <c r="B24" s="750"/>
      <c r="C24" s="751"/>
      <c r="D24" s="679"/>
      <c r="E24" s="680"/>
      <c r="F24" s="681"/>
      <c r="G24" s="686" t="s">
        <v>639</v>
      </c>
      <c r="H24" s="686"/>
      <c r="I24" s="686"/>
      <c r="J24" s="727"/>
      <c r="K24" s="728"/>
      <c r="L24" s="728"/>
      <c r="M24" s="728"/>
      <c r="N24" s="728"/>
      <c r="O24" s="728"/>
      <c r="P24" s="728"/>
      <c r="Q24" s="729"/>
      <c r="R24" s="701" t="s">
        <v>641</v>
      </c>
      <c r="S24" s="702"/>
      <c r="T24" s="734"/>
      <c r="U24" s="719"/>
      <c r="V24" s="720"/>
      <c r="W24" s="720"/>
      <c r="X24" s="720"/>
      <c r="Y24" s="721"/>
      <c r="Z24" s="215"/>
      <c r="AA24" s="212"/>
      <c r="AB24" s="212"/>
      <c r="AC24" s="212"/>
      <c r="AD24" s="212"/>
      <c r="AE24" s="365" t="s">
        <v>620</v>
      </c>
      <c r="AF24" s="365" t="s">
        <v>621</v>
      </c>
      <c r="AG24" s="365" t="s">
        <v>622</v>
      </c>
      <c r="AH24" s="365"/>
      <c r="AI24" s="365"/>
    </row>
    <row r="25" spans="1:35" s="34" customFormat="1" ht="39.75" customHeight="1">
      <c r="A25" s="723"/>
      <c r="B25" s="750"/>
      <c r="C25" s="751"/>
      <c r="D25" s="679"/>
      <c r="E25" s="680"/>
      <c r="F25" s="681"/>
      <c r="G25" s="686" t="s">
        <v>640</v>
      </c>
      <c r="H25" s="686"/>
      <c r="I25" s="686"/>
      <c r="J25" s="727"/>
      <c r="K25" s="728"/>
      <c r="L25" s="728"/>
      <c r="M25" s="728"/>
      <c r="N25" s="728"/>
      <c r="O25" s="728"/>
      <c r="P25" s="728"/>
      <c r="Q25" s="729"/>
      <c r="R25" s="701" t="s">
        <v>641</v>
      </c>
      <c r="S25" s="702"/>
      <c r="T25" s="734"/>
      <c r="U25" s="719"/>
      <c r="V25" s="720"/>
      <c r="W25" s="720"/>
      <c r="X25" s="720"/>
      <c r="Y25" s="721"/>
      <c r="Z25" s="215"/>
      <c r="AA25" s="212"/>
      <c r="AB25" s="212"/>
      <c r="AC25" s="212"/>
      <c r="AD25" s="212"/>
      <c r="AE25" s="739" t="s">
        <v>636</v>
      </c>
      <c r="AF25" s="739"/>
      <c r="AG25" s="739"/>
      <c r="AH25" s="739"/>
      <c r="AI25" s="739"/>
    </row>
    <row r="26" spans="1:38" s="34" customFormat="1" ht="39.75" customHeight="1" thickBot="1">
      <c r="A26" s="723"/>
      <c r="B26" s="763"/>
      <c r="C26" s="764"/>
      <c r="D26" s="682"/>
      <c r="E26" s="683"/>
      <c r="F26" s="684"/>
      <c r="G26" s="765" t="s">
        <v>642</v>
      </c>
      <c r="H26" s="765"/>
      <c r="I26" s="765"/>
      <c r="J26" s="730"/>
      <c r="K26" s="731"/>
      <c r="L26" s="731"/>
      <c r="M26" s="731"/>
      <c r="N26" s="731"/>
      <c r="O26" s="731"/>
      <c r="P26" s="317" t="s">
        <v>561</v>
      </c>
      <c r="Q26" s="732"/>
      <c r="R26" s="732"/>
      <c r="S26" s="732"/>
      <c r="T26" s="732"/>
      <c r="U26" s="732"/>
      <c r="V26" s="732"/>
      <c r="W26" s="732"/>
      <c r="X26" s="732"/>
      <c r="Y26" s="733"/>
      <c r="Z26" s="215"/>
      <c r="AA26" s="212"/>
      <c r="AB26" s="212"/>
      <c r="AC26" s="212"/>
      <c r="AD26" s="212"/>
      <c r="AE26" s="739"/>
      <c r="AF26" s="739"/>
      <c r="AG26" s="739"/>
      <c r="AH26" s="739"/>
      <c r="AI26" s="739"/>
      <c r="AJ26"/>
      <c r="AK26"/>
      <c r="AL26"/>
    </row>
    <row r="27" spans="1:35" s="34" customFormat="1" ht="8.25" customHeight="1">
      <c r="A27" s="723"/>
      <c r="B27"/>
      <c r="C27"/>
      <c r="D27"/>
      <c r="E27"/>
      <c r="F27"/>
      <c r="G27"/>
      <c r="H27"/>
      <c r="I27"/>
      <c r="J27"/>
      <c r="K27"/>
      <c r="L27"/>
      <c r="M27"/>
      <c r="N27"/>
      <c r="O27"/>
      <c r="P27"/>
      <c r="Q27"/>
      <c r="R27"/>
      <c r="S27"/>
      <c r="T27"/>
      <c r="U27"/>
      <c r="V27"/>
      <c r="W27"/>
      <c r="X27"/>
      <c r="Y27"/>
      <c r="Z27" s="215"/>
      <c r="AA27" s="212"/>
      <c r="AB27" s="212"/>
      <c r="AC27" s="212"/>
      <c r="AD27" s="212"/>
      <c r="AE27" s="409" t="s">
        <v>866</v>
      </c>
      <c r="AF27" s="409" t="s">
        <v>867</v>
      </c>
      <c r="AG27" s="409" t="s">
        <v>637</v>
      </c>
      <c r="AH27" s="409" t="s">
        <v>878</v>
      </c>
      <c r="AI27" s="409"/>
    </row>
    <row r="28" spans="1:35" s="34" customFormat="1" ht="30" customHeight="1">
      <c r="A28" s="723"/>
      <c r="B28" s="204"/>
      <c r="C28" s="204"/>
      <c r="D28" s="204"/>
      <c r="E28" s="204"/>
      <c r="F28" s="204"/>
      <c r="G28" s="204"/>
      <c r="H28" s="204"/>
      <c r="I28" s="204"/>
      <c r="J28" s="204"/>
      <c r="K28" s="204"/>
      <c r="L28" s="204"/>
      <c r="M28" s="204"/>
      <c r="N28" s="204"/>
      <c r="O28" s="726" t="s">
        <v>701</v>
      </c>
      <c r="P28" s="726"/>
      <c r="Q28" s="726"/>
      <c r="R28" s="726" t="s">
        <v>696</v>
      </c>
      <c r="S28" s="726"/>
      <c r="T28" s="726"/>
      <c r="U28" s="726"/>
      <c r="V28" s="726"/>
      <c r="W28" s="204"/>
      <c r="X28" s="204"/>
      <c r="Y28" s="204"/>
      <c r="Z28" s="215"/>
      <c r="AA28" s="212"/>
      <c r="AB28" s="212"/>
      <c r="AC28" s="212"/>
      <c r="AD28" s="212"/>
      <c r="AE28" s="358"/>
      <c r="AF28" s="358"/>
      <c r="AG28" s="358"/>
      <c r="AH28" s="358"/>
      <c r="AI28" s="358"/>
    </row>
    <row r="29" spans="1:35" s="34" customFormat="1" ht="30" customHeight="1">
      <c r="A29" s="723"/>
      <c r="B29" s="693"/>
      <c r="C29" s="693"/>
      <c r="D29" s="693"/>
      <c r="E29"/>
      <c r="F29"/>
      <c r="G29"/>
      <c r="H29"/>
      <c r="I29"/>
      <c r="J29"/>
      <c r="K29" s="693" t="s">
        <v>834</v>
      </c>
      <c r="L29" s="693"/>
      <c r="M29" s="693"/>
      <c r="N29" s="694"/>
      <c r="O29" s="712"/>
      <c r="P29" s="712"/>
      <c r="Q29" s="712"/>
      <c r="R29" s="712"/>
      <c r="S29" s="712"/>
      <c r="T29" s="712"/>
      <c r="U29" s="712"/>
      <c r="V29" s="712"/>
      <c r="X29" s="207" t="s">
        <v>67</v>
      </c>
      <c r="Y29" s="206"/>
      <c r="Z29" s="215"/>
      <c r="AA29" s="212"/>
      <c r="AB29" s="212"/>
      <c r="AC29" s="212"/>
      <c r="AD29" s="212"/>
      <c r="AE29" s="358"/>
      <c r="AF29" s="358"/>
      <c r="AG29" s="358"/>
      <c r="AH29" s="358"/>
      <c r="AI29" s="358"/>
    </row>
    <row r="30" spans="1:35" s="19" customFormat="1" ht="49.5" customHeight="1">
      <c r="A30" s="216"/>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7"/>
      <c r="AA30" s="212"/>
      <c r="AB30" s="212"/>
      <c r="AC30" s="212"/>
      <c r="AD30" s="212"/>
      <c r="AE30" s="359"/>
      <c r="AF30" s="359"/>
      <c r="AG30" s="359"/>
      <c r="AH30" s="359"/>
      <c r="AI30" s="359"/>
    </row>
    <row r="31" spans="1:35" s="19" customFormat="1" ht="49.5" customHeight="1">
      <c r="A31" s="216"/>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7"/>
      <c r="AA31" s="212"/>
      <c r="AB31" s="212"/>
      <c r="AC31" s="212"/>
      <c r="AD31" s="212"/>
      <c r="AE31" s="360"/>
      <c r="AF31" s="360"/>
      <c r="AG31" s="359"/>
      <c r="AH31" s="359"/>
      <c r="AI31" s="359"/>
    </row>
    <row r="32" spans="1:35" s="19" customFormat="1" ht="49.5" customHeight="1">
      <c r="A32" s="216"/>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7"/>
      <c r="AA32" s="212"/>
      <c r="AB32" s="212"/>
      <c r="AC32" s="212"/>
      <c r="AD32" s="212"/>
      <c r="AE32" s="361"/>
      <c r="AF32" s="362"/>
      <c r="AG32" s="359"/>
      <c r="AH32" s="359"/>
      <c r="AI32" s="359"/>
    </row>
    <row r="33" spans="1:35" s="19" customFormat="1" ht="34.5" customHeight="1">
      <c r="A33" s="216"/>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7"/>
      <c r="AA33" s="212"/>
      <c r="AB33" s="212"/>
      <c r="AC33" s="212"/>
      <c r="AD33" s="212"/>
      <c r="AE33" s="361"/>
      <c r="AF33" s="362"/>
      <c r="AG33" s="359"/>
      <c r="AH33" s="359"/>
      <c r="AI33" s="359"/>
    </row>
    <row r="34" spans="1:35" s="19" customFormat="1" ht="34.5" customHeight="1">
      <c r="A34" s="216"/>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7"/>
      <c r="AA34" s="216"/>
      <c r="AB34" s="217"/>
      <c r="AC34" s="218"/>
      <c r="AD34" s="218"/>
      <c r="AE34" s="361"/>
      <c r="AF34" s="362"/>
      <c r="AG34" s="359"/>
      <c r="AH34" s="359"/>
      <c r="AI34" s="359"/>
    </row>
    <row r="35" spans="1:35" s="19" customFormat="1" ht="34.5" customHeight="1">
      <c r="A35" s="216"/>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7"/>
      <c r="AA35" s="216"/>
      <c r="AB35" s="217"/>
      <c r="AC35" s="218"/>
      <c r="AD35" s="218"/>
      <c r="AE35" s="361"/>
      <c r="AF35" s="362"/>
      <c r="AG35" s="359"/>
      <c r="AH35" s="359"/>
      <c r="AI35" s="359"/>
    </row>
    <row r="36" spans="1:35" s="19" customFormat="1" ht="34.5" customHeight="1">
      <c r="A36" s="216"/>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7"/>
      <c r="AA36" s="216"/>
      <c r="AB36" s="217"/>
      <c r="AC36" s="218"/>
      <c r="AD36" s="218"/>
      <c r="AE36" s="361"/>
      <c r="AF36" s="362"/>
      <c r="AG36" s="359"/>
      <c r="AH36" s="359"/>
      <c r="AI36" s="359"/>
    </row>
    <row r="37" spans="1:35" ht="34.5" customHeight="1">
      <c r="A37" s="219"/>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2"/>
      <c r="AA37" s="219"/>
      <c r="AB37" s="212"/>
      <c r="AC37" s="220"/>
      <c r="AD37" s="220"/>
      <c r="AE37" s="363"/>
      <c r="AF37" s="364"/>
      <c r="AG37" s="325"/>
      <c r="AH37" s="325"/>
      <c r="AI37" s="325"/>
    </row>
    <row r="38" spans="1:35" ht="34.5" customHeight="1">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2"/>
      <c r="AA38" s="219"/>
      <c r="AB38" s="212"/>
      <c r="AC38" s="220"/>
      <c r="AD38" s="220"/>
      <c r="AE38" s="363"/>
      <c r="AF38" s="364"/>
      <c r="AG38" s="325"/>
      <c r="AH38" s="325"/>
      <c r="AI38" s="325"/>
    </row>
    <row r="39" spans="1:35" ht="34.5" customHeight="1">
      <c r="A39" s="219"/>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2"/>
      <c r="AA39" s="219"/>
      <c r="AB39" s="212"/>
      <c r="AC39" s="220"/>
      <c r="AD39" s="220"/>
      <c r="AE39" s="363"/>
      <c r="AF39" s="364"/>
      <c r="AG39" s="325"/>
      <c r="AH39" s="325"/>
      <c r="AI39" s="325"/>
    </row>
    <row r="40" spans="1:35" ht="34.5" customHeight="1">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2"/>
      <c r="AA40" s="219"/>
      <c r="AB40" s="212"/>
      <c r="AC40" s="220"/>
      <c r="AD40" s="220"/>
      <c r="AE40" s="363"/>
      <c r="AF40" s="364"/>
      <c r="AG40" s="325"/>
      <c r="AH40" s="325"/>
      <c r="AI40" s="325"/>
    </row>
    <row r="41" spans="1:35" ht="34.5" customHeight="1">
      <c r="A41" s="219"/>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2"/>
      <c r="AA41" s="219"/>
      <c r="AB41" s="212"/>
      <c r="AC41" s="220"/>
      <c r="AD41" s="220"/>
      <c r="AE41" s="363"/>
      <c r="AF41" s="364"/>
      <c r="AG41" s="325"/>
      <c r="AH41" s="325"/>
      <c r="AI41" s="325"/>
    </row>
    <row r="42" spans="1:35" ht="34.5" customHeight="1">
      <c r="A42" s="219"/>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2"/>
      <c r="AA42" s="219"/>
      <c r="AB42" s="212"/>
      <c r="AC42" s="220"/>
      <c r="AD42" s="220"/>
      <c r="AE42" s="363"/>
      <c r="AF42" s="364"/>
      <c r="AG42" s="325"/>
      <c r="AH42" s="325"/>
      <c r="AI42" s="325"/>
    </row>
    <row r="43" spans="1:35" ht="34.5" customHeight="1">
      <c r="A43" s="219"/>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2"/>
      <c r="AA43" s="219"/>
      <c r="AB43" s="212"/>
      <c r="AC43" s="220"/>
      <c r="AD43" s="220"/>
      <c r="AE43" s="363"/>
      <c r="AF43" s="364"/>
      <c r="AG43" s="325"/>
      <c r="AH43" s="325"/>
      <c r="AI43" s="325"/>
    </row>
    <row r="44" spans="1:35" ht="34.5" customHeight="1">
      <c r="A44" s="219"/>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2"/>
      <c r="AA44" s="219"/>
      <c r="AB44" s="212"/>
      <c r="AC44" s="220"/>
      <c r="AD44" s="220"/>
      <c r="AE44" s="363"/>
      <c r="AF44" s="364"/>
      <c r="AG44" s="325"/>
      <c r="AH44" s="325"/>
      <c r="AI44" s="325"/>
    </row>
    <row r="45" spans="1:35" ht="34.5" customHeight="1">
      <c r="A45" s="219"/>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2"/>
      <c r="AA45" s="219"/>
      <c r="AB45" s="212"/>
      <c r="AC45" s="220"/>
      <c r="AD45" s="220"/>
      <c r="AE45" s="363"/>
      <c r="AF45" s="364"/>
      <c r="AG45" s="325"/>
      <c r="AH45" s="325"/>
      <c r="AI45" s="325"/>
    </row>
    <row r="46" spans="1:35" ht="34.5" customHeight="1">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2"/>
      <c r="AA46" s="219"/>
      <c r="AB46" s="212"/>
      <c r="AC46" s="220"/>
      <c r="AD46" s="220"/>
      <c r="AE46" s="363"/>
      <c r="AF46" s="364"/>
      <c r="AG46" s="325"/>
      <c r="AH46" s="325"/>
      <c r="AI46" s="325"/>
    </row>
    <row r="47" spans="1:35" ht="34.5" customHeight="1">
      <c r="A47" s="219"/>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2"/>
      <c r="AA47" s="219"/>
      <c r="AB47" s="212"/>
      <c r="AC47" s="212"/>
      <c r="AD47" s="212"/>
      <c r="AE47" s="325"/>
      <c r="AF47" s="325"/>
      <c r="AG47" s="325"/>
      <c r="AH47" s="325"/>
      <c r="AI47" s="325"/>
    </row>
    <row r="48" spans="1:35" ht="34.5" customHeight="1">
      <c r="A48" s="219"/>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2"/>
      <c r="AA48" s="219"/>
      <c r="AB48" s="212"/>
      <c r="AC48" s="212"/>
      <c r="AD48" s="212"/>
      <c r="AE48" s="325"/>
      <c r="AF48" s="325"/>
      <c r="AG48" s="325"/>
      <c r="AH48" s="325"/>
      <c r="AI48" s="325"/>
    </row>
    <row r="49" spans="1:35" ht="34.5" customHeight="1">
      <c r="A49" s="219"/>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2"/>
      <c r="AA49" s="219"/>
      <c r="AB49" s="212"/>
      <c r="AC49" s="212"/>
      <c r="AD49" s="212"/>
      <c r="AE49" s="325"/>
      <c r="AF49" s="325"/>
      <c r="AG49" s="325"/>
      <c r="AH49" s="325"/>
      <c r="AI49" s="325"/>
    </row>
    <row r="50" spans="1:27" ht="34.5" customHeight="1">
      <c r="A50"/>
      <c r="B50"/>
      <c r="C50"/>
      <c r="D50"/>
      <c r="E50"/>
      <c r="F50"/>
      <c r="G50"/>
      <c r="H50"/>
      <c r="I50"/>
      <c r="J50"/>
      <c r="K50"/>
      <c r="L50"/>
      <c r="M50"/>
      <c r="N50"/>
      <c r="O50"/>
      <c r="P50"/>
      <c r="Q50"/>
      <c r="R50"/>
      <c r="S50"/>
      <c r="T50"/>
      <c r="U50"/>
      <c r="V50"/>
      <c r="W50"/>
      <c r="X50"/>
      <c r="Y50"/>
      <c r="AA50"/>
    </row>
    <row r="51" spans="1:27" ht="34.5" customHeight="1">
      <c r="A51"/>
      <c r="B51"/>
      <c r="C51"/>
      <c r="D51"/>
      <c r="E51"/>
      <c r="F51"/>
      <c r="G51"/>
      <c r="H51"/>
      <c r="I51"/>
      <c r="J51"/>
      <c r="K51"/>
      <c r="L51"/>
      <c r="M51"/>
      <c r="N51"/>
      <c r="O51"/>
      <c r="P51"/>
      <c r="Q51"/>
      <c r="R51"/>
      <c r="S51"/>
      <c r="T51"/>
      <c r="U51"/>
      <c r="V51"/>
      <c r="W51"/>
      <c r="X51"/>
      <c r="Y51"/>
      <c r="AA51" s="8"/>
    </row>
    <row r="52" spans="1:27" ht="34.5" customHeight="1">
      <c r="A52"/>
      <c r="B52"/>
      <c r="C52"/>
      <c r="D52"/>
      <c r="E52"/>
      <c r="F52"/>
      <c r="G52"/>
      <c r="H52"/>
      <c r="I52"/>
      <c r="J52"/>
      <c r="K52"/>
      <c r="L52"/>
      <c r="M52"/>
      <c r="N52"/>
      <c r="O52"/>
      <c r="P52"/>
      <c r="Q52"/>
      <c r="R52"/>
      <c r="S52"/>
      <c r="T52"/>
      <c r="U52"/>
      <c r="V52"/>
      <c r="W52"/>
      <c r="X52"/>
      <c r="Y52"/>
      <c r="AA52" s="8"/>
    </row>
    <row r="53" spans="1:27" ht="34.5" customHeight="1">
      <c r="A53"/>
      <c r="B53"/>
      <c r="C53"/>
      <c r="D53"/>
      <c r="E53"/>
      <c r="F53"/>
      <c r="G53"/>
      <c r="H53"/>
      <c r="I53"/>
      <c r="J53"/>
      <c r="K53"/>
      <c r="L53"/>
      <c r="M53"/>
      <c r="N53"/>
      <c r="O53"/>
      <c r="P53"/>
      <c r="Q53"/>
      <c r="R53"/>
      <c r="S53"/>
      <c r="T53"/>
      <c r="U53"/>
      <c r="V53"/>
      <c r="W53"/>
      <c r="X53"/>
      <c r="Y53"/>
      <c r="AA53" s="8"/>
    </row>
    <row r="54" spans="1:27" ht="34.5" customHeight="1">
      <c r="A54"/>
      <c r="B54"/>
      <c r="C54"/>
      <c r="D54"/>
      <c r="E54"/>
      <c r="F54"/>
      <c r="G54"/>
      <c r="H54"/>
      <c r="I54"/>
      <c r="J54"/>
      <c r="K54"/>
      <c r="L54"/>
      <c r="M54"/>
      <c r="N54"/>
      <c r="O54"/>
      <c r="P54"/>
      <c r="Q54"/>
      <c r="R54"/>
      <c r="S54"/>
      <c r="T54"/>
      <c r="U54"/>
      <c r="V54"/>
      <c r="W54"/>
      <c r="X54"/>
      <c r="Y54"/>
      <c r="AA54" s="8"/>
    </row>
    <row r="55" spans="1:27" ht="34.5" customHeight="1">
      <c r="A55"/>
      <c r="B55"/>
      <c r="C55"/>
      <c r="D55"/>
      <c r="E55"/>
      <c r="F55"/>
      <c r="G55"/>
      <c r="H55"/>
      <c r="I55"/>
      <c r="J55"/>
      <c r="K55"/>
      <c r="L55"/>
      <c r="M55"/>
      <c r="N55"/>
      <c r="O55"/>
      <c r="P55"/>
      <c r="Q55"/>
      <c r="R55"/>
      <c r="S55"/>
      <c r="T55"/>
      <c r="U55"/>
      <c r="V55"/>
      <c r="W55"/>
      <c r="X55"/>
      <c r="Y55"/>
      <c r="AA55" s="8"/>
    </row>
    <row r="56" spans="1:27" ht="34.5" customHeight="1">
      <c r="A56"/>
      <c r="B56"/>
      <c r="C56"/>
      <c r="D56"/>
      <c r="E56"/>
      <c r="F56"/>
      <c r="G56"/>
      <c r="H56"/>
      <c r="I56"/>
      <c r="J56"/>
      <c r="K56"/>
      <c r="L56"/>
      <c r="M56"/>
      <c r="N56"/>
      <c r="O56"/>
      <c r="P56"/>
      <c r="Q56"/>
      <c r="R56"/>
      <c r="S56"/>
      <c r="T56"/>
      <c r="U56"/>
      <c r="V56"/>
      <c r="W56"/>
      <c r="X56"/>
      <c r="Y56"/>
      <c r="AA56" s="8"/>
    </row>
    <row r="57" spans="1:27" ht="34.5" customHeight="1">
      <c r="A57"/>
      <c r="B57"/>
      <c r="C57"/>
      <c r="D57"/>
      <c r="E57"/>
      <c r="F57"/>
      <c r="G57"/>
      <c r="H57"/>
      <c r="I57"/>
      <c r="J57"/>
      <c r="K57"/>
      <c r="L57"/>
      <c r="M57"/>
      <c r="N57"/>
      <c r="O57"/>
      <c r="P57"/>
      <c r="Q57"/>
      <c r="R57"/>
      <c r="S57"/>
      <c r="T57"/>
      <c r="U57"/>
      <c r="V57"/>
      <c r="W57"/>
      <c r="X57"/>
      <c r="Y57"/>
      <c r="AA57" s="8"/>
    </row>
    <row r="58" spans="1:27" ht="34.5" customHeight="1">
      <c r="A58"/>
      <c r="B58"/>
      <c r="C58"/>
      <c r="D58"/>
      <c r="E58"/>
      <c r="F58"/>
      <c r="G58"/>
      <c r="H58"/>
      <c r="I58"/>
      <c r="J58"/>
      <c r="K58"/>
      <c r="L58"/>
      <c r="M58"/>
      <c r="N58"/>
      <c r="O58"/>
      <c r="P58"/>
      <c r="Q58"/>
      <c r="R58"/>
      <c r="S58"/>
      <c r="T58"/>
      <c r="U58"/>
      <c r="V58"/>
      <c r="W58"/>
      <c r="X58"/>
      <c r="Y58"/>
      <c r="AA58" s="8"/>
    </row>
    <row r="59" spans="1:27" ht="34.5" customHeight="1">
      <c r="A59"/>
      <c r="B59"/>
      <c r="C59"/>
      <c r="D59"/>
      <c r="E59"/>
      <c r="F59"/>
      <c r="G59"/>
      <c r="H59"/>
      <c r="I59"/>
      <c r="J59"/>
      <c r="K59"/>
      <c r="L59"/>
      <c r="M59"/>
      <c r="N59"/>
      <c r="O59"/>
      <c r="P59"/>
      <c r="Q59"/>
      <c r="R59"/>
      <c r="S59"/>
      <c r="T59"/>
      <c r="U59"/>
      <c r="V59"/>
      <c r="W59"/>
      <c r="X59"/>
      <c r="Y59"/>
      <c r="AA59" s="8"/>
    </row>
    <row r="60" spans="1:27" ht="34.5" customHeight="1">
      <c r="A60"/>
      <c r="B60"/>
      <c r="C60"/>
      <c r="D60"/>
      <c r="E60"/>
      <c r="F60"/>
      <c r="G60"/>
      <c r="H60"/>
      <c r="I60"/>
      <c r="J60"/>
      <c r="K60"/>
      <c r="L60"/>
      <c r="M60"/>
      <c r="N60"/>
      <c r="O60"/>
      <c r="P60"/>
      <c r="Q60"/>
      <c r="R60"/>
      <c r="S60"/>
      <c r="T60"/>
      <c r="U60"/>
      <c r="V60"/>
      <c r="W60"/>
      <c r="X60"/>
      <c r="Y60"/>
      <c r="AA60" s="8"/>
    </row>
    <row r="61" spans="1:27" ht="12" customHeight="1">
      <c r="A61"/>
      <c r="B61"/>
      <c r="C61"/>
      <c r="D61"/>
      <c r="E61"/>
      <c r="F61"/>
      <c r="G61"/>
      <c r="H61"/>
      <c r="I61"/>
      <c r="J61"/>
      <c r="K61"/>
      <c r="L61"/>
      <c r="M61"/>
      <c r="N61"/>
      <c r="O61"/>
      <c r="P61"/>
      <c r="Q61"/>
      <c r="R61"/>
      <c r="S61"/>
      <c r="T61"/>
      <c r="U61"/>
      <c r="V61"/>
      <c r="W61"/>
      <c r="X61"/>
      <c r="Y61"/>
      <c r="Z61"/>
      <c r="AA61"/>
    </row>
    <row r="62" spans="1:27" ht="9.75" customHeight="1">
      <c r="A62"/>
      <c r="B62"/>
      <c r="C62"/>
      <c r="D62"/>
      <c r="E62"/>
      <c r="F62"/>
      <c r="G62"/>
      <c r="H62"/>
      <c r="I62"/>
      <c r="J62"/>
      <c r="K62"/>
      <c r="L62"/>
      <c r="M62"/>
      <c r="N62"/>
      <c r="O62"/>
      <c r="P62"/>
      <c r="Q62"/>
      <c r="R62"/>
      <c r="S62"/>
      <c r="T62"/>
      <c r="U62"/>
      <c r="V62"/>
      <c r="W62"/>
      <c r="X62"/>
      <c r="Y62"/>
      <c r="Z62"/>
      <c r="AA62"/>
    </row>
    <row r="63" spans="1:27" ht="39.75" customHeight="1">
      <c r="A63"/>
      <c r="B63"/>
      <c r="C63"/>
      <c r="D63"/>
      <c r="E63"/>
      <c r="F63"/>
      <c r="G63"/>
      <c r="H63"/>
      <c r="I63"/>
      <c r="J63"/>
      <c r="K63"/>
      <c r="L63"/>
      <c r="M63"/>
      <c r="N63"/>
      <c r="O63"/>
      <c r="P63"/>
      <c r="Q63"/>
      <c r="R63"/>
      <c r="S63"/>
      <c r="T63"/>
      <c r="U63"/>
      <c r="V63"/>
      <c r="W63"/>
      <c r="X63"/>
      <c r="Y63"/>
      <c r="Z63"/>
      <c r="AA63"/>
    </row>
    <row r="64" spans="1:27" ht="39.75" customHeight="1">
      <c r="A64"/>
      <c r="B64"/>
      <c r="C64"/>
      <c r="D64"/>
      <c r="E64"/>
      <c r="F64"/>
      <c r="G64"/>
      <c r="H64"/>
      <c r="I64"/>
      <c r="J64"/>
      <c r="K64"/>
      <c r="L64"/>
      <c r="M64"/>
      <c r="N64"/>
      <c r="O64"/>
      <c r="P64"/>
      <c r="Q64"/>
      <c r="R64"/>
      <c r="S64"/>
      <c r="T64"/>
      <c r="U64"/>
      <c r="V64"/>
      <c r="W64"/>
      <c r="X64"/>
      <c r="Y64"/>
      <c r="Z64"/>
      <c r="AA64"/>
    </row>
    <row r="65" spans="1:27" ht="9.75" customHeight="1">
      <c r="A65"/>
      <c r="B65"/>
      <c r="C65"/>
      <c r="D65"/>
      <c r="E65"/>
      <c r="F65"/>
      <c r="G65"/>
      <c r="H65"/>
      <c r="I65"/>
      <c r="J65"/>
      <c r="K65"/>
      <c r="L65"/>
      <c r="M65"/>
      <c r="N65"/>
      <c r="O65"/>
      <c r="P65"/>
      <c r="Q65"/>
      <c r="R65"/>
      <c r="S65"/>
      <c r="T65"/>
      <c r="U65"/>
      <c r="V65"/>
      <c r="W65"/>
      <c r="X65"/>
      <c r="Y65"/>
      <c r="Z65"/>
      <c r="AA65"/>
    </row>
    <row r="66" spans="1:27" ht="24" customHeight="1">
      <c r="A66"/>
      <c r="B66" s="10"/>
      <c r="C66" s="11"/>
      <c r="D66" s="11"/>
      <c r="E66" s="11"/>
      <c r="F66" s="11"/>
      <c r="G66" s="11"/>
      <c r="H66" s="11"/>
      <c r="I66" s="11"/>
      <c r="J66" s="11"/>
      <c r="K66" s="11"/>
      <c r="L66" s="11"/>
      <c r="M66" s="11"/>
      <c r="N66" s="11"/>
      <c r="O66" s="11"/>
      <c r="P66" s="11"/>
      <c r="Q66" s="11"/>
      <c r="R66" s="11"/>
      <c r="S66" s="11"/>
      <c r="T66" s="11"/>
      <c r="U66" s="11"/>
      <c r="V66" s="11"/>
      <c r="W66" s="11"/>
      <c r="X66" s="11"/>
      <c r="Y66" s="11"/>
      <c r="Z66"/>
      <c r="AA66"/>
    </row>
    <row r="67" spans="1:27" ht="9.75" customHeight="1">
      <c r="A67"/>
      <c r="B67"/>
      <c r="C67"/>
      <c r="D67"/>
      <c r="E67"/>
      <c r="F67"/>
      <c r="G67"/>
      <c r="H67"/>
      <c r="I67"/>
      <c r="J67"/>
      <c r="K67"/>
      <c r="L67"/>
      <c r="M67"/>
      <c r="N67"/>
      <c r="O67"/>
      <c r="P67"/>
      <c r="Q67"/>
      <c r="R67"/>
      <c r="S67"/>
      <c r="T67"/>
      <c r="U67"/>
      <c r="V67"/>
      <c r="W67"/>
      <c r="X67"/>
      <c r="Y67"/>
      <c r="Z67"/>
      <c r="AA67"/>
    </row>
    <row r="68" spans="1:27" ht="24" customHeight="1">
      <c r="A68"/>
      <c r="B68"/>
      <c r="C68"/>
      <c r="D68"/>
      <c r="E68"/>
      <c r="F68"/>
      <c r="G68"/>
      <c r="H68"/>
      <c r="I68"/>
      <c r="J68"/>
      <c r="K68"/>
      <c r="L68"/>
      <c r="M68"/>
      <c r="N68"/>
      <c r="O68"/>
      <c r="P68"/>
      <c r="Q68"/>
      <c r="R68"/>
      <c r="S68"/>
      <c r="T68"/>
      <c r="U68"/>
      <c r="V68"/>
      <c r="W68"/>
      <c r="X68"/>
      <c r="Y68"/>
      <c r="Z68"/>
      <c r="AA68"/>
    </row>
    <row r="69" spans="1:27" ht="24" customHeight="1">
      <c r="A69"/>
      <c r="B69"/>
      <c r="C69"/>
      <c r="D69"/>
      <c r="E69"/>
      <c r="F69"/>
      <c r="G69"/>
      <c r="H69"/>
      <c r="I69"/>
      <c r="J69"/>
      <c r="K69"/>
      <c r="L69"/>
      <c r="M69"/>
      <c r="N69"/>
      <c r="O69"/>
      <c r="P69"/>
      <c r="Q69"/>
      <c r="R69"/>
      <c r="S69"/>
      <c r="T69"/>
      <c r="U69"/>
      <c r="V69"/>
      <c r="W69"/>
      <c r="X69"/>
      <c r="Y69"/>
      <c r="Z69"/>
      <c r="AA69"/>
    </row>
    <row r="70" spans="2:25" ht="27" customHeight="1">
      <c r="B70"/>
      <c r="C70"/>
      <c r="D70"/>
      <c r="E70"/>
      <c r="F70"/>
      <c r="G70"/>
      <c r="H70"/>
      <c r="I70"/>
      <c r="J70"/>
      <c r="K70"/>
      <c r="L70"/>
      <c r="M70"/>
      <c r="N70"/>
      <c r="O70"/>
      <c r="P70"/>
      <c r="Q70"/>
      <c r="R70"/>
      <c r="S70"/>
      <c r="T70"/>
      <c r="U70"/>
      <c r="V70"/>
      <c r="W70"/>
      <c r="X70"/>
      <c r="Y70"/>
    </row>
    <row r="71" spans="2:25" ht="9.75" customHeight="1">
      <c r="B71"/>
      <c r="C71"/>
      <c r="D71"/>
      <c r="E71"/>
      <c r="F71"/>
      <c r="G71"/>
      <c r="H71"/>
      <c r="I71"/>
      <c r="J71"/>
      <c r="K71"/>
      <c r="L71"/>
      <c r="M71"/>
      <c r="N71"/>
      <c r="O71"/>
      <c r="P71"/>
      <c r="Q71"/>
      <c r="R71"/>
      <c r="S71"/>
      <c r="T71"/>
      <c r="U71"/>
      <c r="V71"/>
      <c r="W71"/>
      <c r="X71"/>
      <c r="Y71"/>
    </row>
  </sheetData>
  <sheetProtection password="CFA6" sheet="1"/>
  <mergeCells count="73">
    <mergeCell ref="X9:Y9"/>
    <mergeCell ref="S6:Y7"/>
    <mergeCell ref="B6:H6"/>
    <mergeCell ref="B14:Y14"/>
    <mergeCell ref="P8:R8"/>
    <mergeCell ref="N12:T12"/>
    <mergeCell ref="H12:M12"/>
    <mergeCell ref="B11:Y11"/>
    <mergeCell ref="B4:J4"/>
    <mergeCell ref="S8:Y8"/>
    <mergeCell ref="B22:C26"/>
    <mergeCell ref="G26:I26"/>
    <mergeCell ref="N8:O9"/>
    <mergeCell ref="S9:W9"/>
    <mergeCell ref="P9:R9"/>
    <mergeCell ref="J22:Q22"/>
    <mergeCell ref="G18:I18"/>
    <mergeCell ref="G17:I17"/>
    <mergeCell ref="K18:M18"/>
    <mergeCell ref="N18:O18"/>
    <mergeCell ref="B17:C21"/>
    <mergeCell ref="U17:Y17"/>
    <mergeCell ref="B13:Y13"/>
    <mergeCell ref="B16:Y16"/>
    <mergeCell ref="J15:Q15"/>
    <mergeCell ref="R17:T17"/>
    <mergeCell ref="S19:Y19"/>
    <mergeCell ref="R20:T20"/>
    <mergeCell ref="R28:V28"/>
    <mergeCell ref="AE22:AI23"/>
    <mergeCell ref="AE25:AI26"/>
    <mergeCell ref="R22:T22"/>
    <mergeCell ref="R24:T24"/>
    <mergeCell ref="R23:T23"/>
    <mergeCell ref="U25:Y25"/>
    <mergeCell ref="G25:I25"/>
    <mergeCell ref="U20:Y20"/>
    <mergeCell ref="G21:I21"/>
    <mergeCell ref="J21:L21"/>
    <mergeCell ref="P21:R21"/>
    <mergeCell ref="M21:N21"/>
    <mergeCell ref="J24:Q24"/>
    <mergeCell ref="J23:Q23"/>
    <mergeCell ref="F3:I3"/>
    <mergeCell ref="C3:E3"/>
    <mergeCell ref="A22:A29"/>
    <mergeCell ref="J17:Q17"/>
    <mergeCell ref="G24:I24"/>
    <mergeCell ref="O28:Q28"/>
    <mergeCell ref="J25:Q25"/>
    <mergeCell ref="J26:O26"/>
    <mergeCell ref="Q26:Y26"/>
    <mergeCell ref="R25:T25"/>
    <mergeCell ref="S1:Y1"/>
    <mergeCell ref="B29:D29"/>
    <mergeCell ref="A1:A8"/>
    <mergeCell ref="B2:J2"/>
    <mergeCell ref="N6:R7"/>
    <mergeCell ref="O29:Q29"/>
    <mergeCell ref="R29:V29"/>
    <mergeCell ref="U21:W21"/>
    <mergeCell ref="U23:Y23"/>
    <mergeCell ref="U24:Y24"/>
    <mergeCell ref="D22:F26"/>
    <mergeCell ref="G22:I22"/>
    <mergeCell ref="G23:I23"/>
    <mergeCell ref="D17:F21"/>
    <mergeCell ref="K29:N29"/>
    <mergeCell ref="G20:I20"/>
    <mergeCell ref="K19:Q19"/>
    <mergeCell ref="J20:Q20"/>
    <mergeCell ref="G19:I19"/>
    <mergeCell ref="P18:Y18"/>
  </mergeCells>
  <dataValidations count="5">
    <dataValidation type="list" allowBlank="1" showInputMessage="1" showErrorMessage="1" sqref="J23">
      <formula1>$AE$24:$AG$24</formula1>
    </dataValidation>
    <dataValidation allowBlank="1" showInputMessage="1" showErrorMessage="1" imeMode="halfAlpha" sqref="U24:Y25 X21 S21 M21:N21 Q26:Y26 J26:O26"/>
    <dataValidation type="list" allowBlank="1" showInputMessage="1" showErrorMessage="1" sqref="U23:Y23">
      <formula1>$AE$27:$AH$27</formula1>
    </dataValidation>
    <dataValidation type="list" allowBlank="1" showInputMessage="1" showErrorMessage="1" sqref="J20:Q20">
      <formula1>$AA$20:$AA$23</formula1>
    </dataValidation>
    <dataValidation type="list" allowBlank="1" showInputMessage="1" showErrorMessage="1" sqref="U20:Y20">
      <formula1>$AB$20:$AB$23</formula1>
    </dataValidation>
  </dataValidations>
  <hyperlinks>
    <hyperlink ref="A1:A8" location="トップページ!A20" display="トップページへ戻る"/>
  </hyperlinks>
  <printOptions horizontalCentered="1" verticalCentered="1"/>
  <pageMargins left="0.5905511811023623" right="0.5905511811023623" top="0.5905511811023623" bottom="0.5905511811023623" header="0.5905511811023623" footer="0.35433070866141736"/>
  <pageSetup fitToHeight="1" fitToWidth="1" horizontalDpi="300" verticalDpi="300" orientation="portrait" paperSize="9" scale="80"/>
  <headerFooter alignWithMargins="0">
    <oddHeader>&amp;L&amp;"HGｺﾞｼｯｸM,ﾒﾃﾞｨｳﾑ"&amp;10（様式２※出場チーム数分作成すること）&amp;C&amp;G&amp;R&amp;"HGPｺﾞｼｯｸM,ﾒﾃﾞｨｳﾑ"&amp;10【&amp;A】</oddHeader>
  </headerFooter>
  <ignoredErrors>
    <ignoredError sqref="B17:C26" numberStoredAsText="1"/>
    <ignoredError sqref="B16" unlockedFormula="1"/>
  </ignoredErrors>
  <legacyDrawing r:id="rId1"/>
  <legacyDrawingHF r:id="rId2"/>
</worksheet>
</file>

<file path=xl/worksheets/sheet6.xml><?xml version="1.0" encoding="utf-8"?>
<worksheet xmlns="http://schemas.openxmlformats.org/spreadsheetml/2006/main" xmlns:r="http://schemas.openxmlformats.org/officeDocument/2006/relationships">
  <sheetPr codeName="Sheet15">
    <tabColor theme="4"/>
    <pageSetUpPr fitToPage="1"/>
  </sheetPr>
  <dimension ref="A1:AV63"/>
  <sheetViews>
    <sheetView showGridLines="0" showRowColHeaders="0" showZeros="0" showOutlineSymbols="0" zoomScalePageLayoutView="0" workbookViewId="0" topLeftCell="A1">
      <selection activeCell="A1" sqref="A1:A6"/>
    </sheetView>
  </sheetViews>
  <sheetFormatPr defaultColWidth="13.00390625" defaultRowHeight="13.5"/>
  <cols>
    <col min="1" max="1" width="12.50390625" style="1" customWidth="1"/>
    <col min="2" max="2" width="5.625" style="1" customWidth="1"/>
    <col min="3" max="3" width="5.625" style="12" customWidth="1"/>
    <col min="4" max="7" width="5.625" style="3" customWidth="1"/>
    <col min="8" max="10" width="5.625" style="1" customWidth="1"/>
    <col min="11" max="19" width="5.625" style="2" customWidth="1"/>
    <col min="20" max="26" width="5.625" style="5" customWidth="1"/>
    <col min="27" max="27" width="13.00390625" style="1" customWidth="1"/>
    <col min="28" max="28" width="19.00390625" style="1" customWidth="1"/>
    <col min="29" max="29" width="13.00390625" style="1" customWidth="1"/>
    <col min="30" max="34" width="9.00390625" style="1" customWidth="1"/>
    <col min="35" max="16384" width="13.00390625" style="1" customWidth="1"/>
  </cols>
  <sheetData>
    <row r="1" spans="1:48" ht="50.25" customHeight="1">
      <c r="A1" s="801" t="s">
        <v>119</v>
      </c>
      <c r="B1" s="914">
        <f>トップページ!$B$15</f>
        <v>0</v>
      </c>
      <c r="C1" s="914"/>
      <c r="D1" s="914"/>
      <c r="E1" s="914"/>
      <c r="F1" s="914"/>
      <c r="G1" s="914"/>
      <c r="H1" s="914"/>
      <c r="I1" s="914"/>
      <c r="J1" s="914"/>
      <c r="K1" s="914"/>
      <c r="L1" s="914"/>
      <c r="M1" s="914"/>
      <c r="N1" s="914"/>
      <c r="O1" s="914"/>
      <c r="P1" s="914"/>
      <c r="Q1" s="914"/>
      <c r="R1" s="914"/>
      <c r="S1" s="914"/>
      <c r="T1" s="914"/>
      <c r="U1" s="914"/>
      <c r="V1" s="914"/>
      <c r="W1" s="914"/>
      <c r="X1" s="914"/>
      <c r="Y1" s="914"/>
      <c r="Z1" s="914"/>
      <c r="AA1" s="306" t="e">
        <f>トップページ!$A$15</f>
        <v>#N/A</v>
      </c>
      <c r="AB1" s="193"/>
      <c r="AC1" s="193"/>
      <c r="AD1" s="372"/>
      <c r="AE1" s="373"/>
      <c r="AF1" s="372"/>
      <c r="AG1" s="372"/>
      <c r="AH1" s="372"/>
      <c r="AI1" s="193"/>
      <c r="AJ1" s="193"/>
      <c r="AK1" s="193"/>
      <c r="AL1" s="193"/>
      <c r="AM1" s="193"/>
      <c r="AN1" s="193"/>
      <c r="AO1" s="193"/>
      <c r="AP1" s="193"/>
      <c r="AQ1" s="193"/>
      <c r="AR1" s="193"/>
      <c r="AS1" s="188"/>
      <c r="AT1" s="188"/>
      <c r="AU1" s="188"/>
      <c r="AV1" s="188"/>
    </row>
    <row r="2" spans="1:48" ht="39.75" customHeight="1" thickBot="1">
      <c r="A2" s="801"/>
      <c r="B2" s="947" t="e">
        <f>トップページ!$B$17</f>
        <v>#N/A</v>
      </c>
      <c r="C2" s="947"/>
      <c r="D2" s="947"/>
      <c r="E2" s="947"/>
      <c r="F2" s="947"/>
      <c r="G2" s="947"/>
      <c r="H2" s="947"/>
      <c r="I2" s="947"/>
      <c r="J2" s="947"/>
      <c r="K2" s="946" t="e">
        <f>トップページ!$E$17</f>
        <v>#N/A</v>
      </c>
      <c r="L2" s="946"/>
      <c r="M2" s="946"/>
      <c r="N2" s="946"/>
      <c r="O2" s="946"/>
      <c r="P2" s="946"/>
      <c r="Q2" s="948" t="s">
        <v>715</v>
      </c>
      <c r="R2" s="948"/>
      <c r="S2" s="948"/>
      <c r="T2" s="948"/>
      <c r="U2" s="948"/>
      <c r="V2" s="948"/>
      <c r="W2" s="948"/>
      <c r="X2" s="948"/>
      <c r="Y2" s="948"/>
      <c r="Z2" s="948"/>
      <c r="AA2" s="188"/>
      <c r="AB2" s="193"/>
      <c r="AC2" s="193"/>
      <c r="AD2" s="372"/>
      <c r="AE2" s="373"/>
      <c r="AF2" s="372"/>
      <c r="AG2" s="372"/>
      <c r="AH2" s="372"/>
      <c r="AI2" s="193"/>
      <c r="AJ2" s="193"/>
      <c r="AK2" s="193"/>
      <c r="AL2" s="193"/>
      <c r="AM2" s="193"/>
      <c r="AN2" s="193"/>
      <c r="AO2" s="193"/>
      <c r="AP2" s="193"/>
      <c r="AQ2" s="193"/>
      <c r="AR2" s="193"/>
      <c r="AS2" s="188"/>
      <c r="AT2" s="188"/>
      <c r="AU2" s="188"/>
      <c r="AV2" s="188"/>
    </row>
    <row r="3" spans="1:48" ht="24.75" customHeight="1">
      <c r="A3" s="801"/>
      <c r="B3" s="958" t="s">
        <v>616</v>
      </c>
      <c r="C3" s="959"/>
      <c r="D3" s="960"/>
      <c r="E3" s="935"/>
      <c r="F3" s="936"/>
      <c r="G3" s="936"/>
      <c r="H3" s="936"/>
      <c r="I3" s="936"/>
      <c r="J3" s="915" t="s">
        <v>619</v>
      </c>
      <c r="K3" s="916"/>
      <c r="L3" s="919"/>
      <c r="M3" s="920"/>
      <c r="N3" s="953" t="s">
        <v>839</v>
      </c>
      <c r="O3" s="807" t="s">
        <v>646</v>
      </c>
      <c r="P3" s="808"/>
      <c r="Q3" s="949" t="s">
        <v>840</v>
      </c>
      <c r="R3" s="950"/>
      <c r="S3" s="950">
        <f>IF(トップページ!$T$18&lt;&gt;0,トップページ!$T$18,"")</f>
      </c>
      <c r="T3" s="951"/>
      <c r="U3" s="949" t="s">
        <v>841</v>
      </c>
      <c r="V3" s="950"/>
      <c r="W3" s="950">
        <f>IF(トップページ!$W$18&lt;&gt;0,トップページ!$W$18,"")</f>
      </c>
      <c r="X3" s="950"/>
      <c r="Y3" s="950"/>
      <c r="Z3" s="952"/>
      <c r="AA3" s="188"/>
      <c r="AB3" s="188"/>
      <c r="AC3" s="188"/>
      <c r="AD3" s="373"/>
      <c r="AE3" s="373"/>
      <c r="AF3" s="373"/>
      <c r="AG3" s="373"/>
      <c r="AH3" s="373"/>
      <c r="AI3" s="188"/>
      <c r="AJ3" s="188"/>
      <c r="AK3" s="188"/>
      <c r="AL3" s="188"/>
      <c r="AM3" s="188"/>
      <c r="AN3" s="188"/>
      <c r="AO3" s="188"/>
      <c r="AP3" s="188"/>
      <c r="AQ3" s="188"/>
      <c r="AR3" s="188"/>
      <c r="AS3" s="188"/>
      <c r="AT3" s="188"/>
      <c r="AU3" s="188"/>
      <c r="AV3" s="188"/>
    </row>
    <row r="4" spans="1:48" ht="24.75" customHeight="1">
      <c r="A4" s="801"/>
      <c r="B4" s="961"/>
      <c r="C4" s="962"/>
      <c r="D4" s="963"/>
      <c r="E4" s="937"/>
      <c r="F4" s="938"/>
      <c r="G4" s="938"/>
      <c r="H4" s="938"/>
      <c r="I4" s="938"/>
      <c r="J4" s="917"/>
      <c r="K4" s="918"/>
      <c r="L4" s="921"/>
      <c r="M4" s="922"/>
      <c r="N4" s="954"/>
      <c r="O4" s="882" t="s">
        <v>474</v>
      </c>
      <c r="P4" s="883"/>
      <c r="Q4" s="291" t="s">
        <v>675</v>
      </c>
      <c r="R4" s="884">
        <f>IF(トップページ!$S$13&lt;&gt;0,トップページ!$S$13,"")</f>
      </c>
      <c r="S4" s="884"/>
      <c r="T4" s="785">
        <f>IF(トップページ!$S$14&lt;&gt;0,トップページ!$S$14,"")</f>
      </c>
      <c r="U4" s="785"/>
      <c r="V4" s="785"/>
      <c r="W4" s="785"/>
      <c r="X4" s="785"/>
      <c r="Y4" s="785"/>
      <c r="Z4" s="786"/>
      <c r="AA4" s="188"/>
      <c r="AB4" s="188"/>
      <c r="AC4" s="188"/>
      <c r="AD4" s="373"/>
      <c r="AE4" s="373"/>
      <c r="AF4" s="373"/>
      <c r="AG4" s="373"/>
      <c r="AH4" s="373"/>
      <c r="AI4" s="188"/>
      <c r="AJ4" s="188"/>
      <c r="AK4" s="188"/>
      <c r="AL4" s="188"/>
      <c r="AM4" s="188"/>
      <c r="AN4" s="188"/>
      <c r="AO4" s="188"/>
      <c r="AP4" s="188"/>
      <c r="AQ4" s="188"/>
      <c r="AR4" s="188"/>
      <c r="AS4" s="188"/>
      <c r="AT4" s="188"/>
      <c r="AU4" s="188"/>
      <c r="AV4" s="188"/>
    </row>
    <row r="5" spans="1:48" ht="24.75" customHeight="1">
      <c r="A5" s="801"/>
      <c r="B5" s="923" t="s">
        <v>711</v>
      </c>
      <c r="C5" s="924"/>
      <c r="D5" s="925"/>
      <c r="E5" s="929">
        <f>IF(トップページ!$S$9&lt;&gt;0,トップページ!$S$9,"")</f>
      </c>
      <c r="F5" s="930"/>
      <c r="G5" s="930"/>
      <c r="H5" s="930"/>
      <c r="I5" s="930"/>
      <c r="J5" s="917" t="s">
        <v>617</v>
      </c>
      <c r="K5" s="918"/>
      <c r="L5" s="939"/>
      <c r="M5" s="940"/>
      <c r="N5" s="955"/>
      <c r="O5" s="805" t="s">
        <v>592</v>
      </c>
      <c r="P5" s="806"/>
      <c r="Q5" s="828">
        <f>IF(トップページ!$S$15&lt;&gt;0,トップページ!$S$15,"")</f>
      </c>
      <c r="R5" s="829">
        <f>IF(トップページ!$S$15&lt;&gt;0,トップページ!$S$15,"")</f>
      </c>
      <c r="S5" s="829"/>
      <c r="T5" s="829">
        <f>IF(トップページ!$S$15&lt;&gt;0,トップページ!$S$15,"")</f>
      </c>
      <c r="U5" s="956" t="s">
        <v>593</v>
      </c>
      <c r="V5" s="957"/>
      <c r="W5" s="828">
        <f>IF(トップページ!$S$16&lt;&gt;0,トップページ!$S$16,"")</f>
      </c>
      <c r="X5" s="829"/>
      <c r="Y5" s="829">
        <f>IF(トップページ!$S$16&lt;&gt;0,トップページ!$S$16,"")</f>
      </c>
      <c r="Z5" s="885">
        <f>IF(トップページ!$S$16&lt;&gt;0,トップページ!$S$16,"")</f>
      </c>
      <c r="AA5" s="306" t="s">
        <v>894</v>
      </c>
      <c r="AB5" s="188"/>
      <c r="AC5" s="188"/>
      <c r="AD5" s="373"/>
      <c r="AE5" s="373"/>
      <c r="AF5" s="373"/>
      <c r="AG5" s="373"/>
      <c r="AH5" s="373"/>
      <c r="AI5" s="188"/>
      <c r="AJ5" s="188"/>
      <c r="AK5" s="188"/>
      <c r="AL5" s="188"/>
      <c r="AM5" s="188"/>
      <c r="AN5" s="188"/>
      <c r="AO5" s="188"/>
      <c r="AP5" s="188"/>
      <c r="AQ5" s="188"/>
      <c r="AR5" s="188"/>
      <c r="AS5" s="188"/>
      <c r="AT5" s="188"/>
      <c r="AU5" s="188"/>
      <c r="AV5" s="188"/>
    </row>
    <row r="6" spans="1:48" ht="24.75" customHeight="1" thickBot="1">
      <c r="A6" s="801"/>
      <c r="B6" s="926"/>
      <c r="C6" s="927"/>
      <c r="D6" s="928"/>
      <c r="E6" s="931"/>
      <c r="F6" s="932"/>
      <c r="G6" s="932"/>
      <c r="H6" s="932"/>
      <c r="I6" s="932"/>
      <c r="J6" s="933" t="s">
        <v>618</v>
      </c>
      <c r="K6" s="934"/>
      <c r="L6" s="941"/>
      <c r="M6" s="942"/>
      <c r="N6" s="943" t="s">
        <v>842</v>
      </c>
      <c r="O6" s="944"/>
      <c r="P6" s="944"/>
      <c r="Q6" s="944"/>
      <c r="R6" s="944"/>
      <c r="S6" s="944"/>
      <c r="T6" s="945"/>
      <c r="U6" s="830"/>
      <c r="V6" s="830"/>
      <c r="W6" s="830"/>
      <c r="X6" s="830"/>
      <c r="Y6" s="830"/>
      <c r="Z6" s="831"/>
      <c r="AA6" s="410" t="s">
        <v>895</v>
      </c>
      <c r="AB6" s="193"/>
      <c r="AC6" s="188"/>
      <c r="AD6" s="373"/>
      <c r="AE6" s="374"/>
      <c r="AF6" s="373"/>
      <c r="AG6" s="373"/>
      <c r="AH6" s="373"/>
      <c r="AI6" s="188"/>
      <c r="AJ6" s="188"/>
      <c r="AK6" s="188"/>
      <c r="AL6" s="188"/>
      <c r="AM6" s="188"/>
      <c r="AN6" s="188"/>
      <c r="AO6" s="188"/>
      <c r="AP6" s="188"/>
      <c r="AQ6" s="188"/>
      <c r="AR6" s="188"/>
      <c r="AS6" s="188"/>
      <c r="AT6" s="188"/>
      <c r="AU6" s="188"/>
      <c r="AV6" s="188"/>
    </row>
    <row r="7" spans="1:48" ht="24.75" customHeight="1" thickTop="1">
      <c r="A7" s="275"/>
      <c r="B7" s="846" t="s">
        <v>486</v>
      </c>
      <c r="C7" s="847"/>
      <c r="D7" s="847"/>
      <c r="E7" s="886" t="s">
        <v>108</v>
      </c>
      <c r="F7" s="887"/>
      <c r="G7" s="887"/>
      <c r="H7" s="887"/>
      <c r="I7" s="888"/>
      <c r="J7" s="887" t="s">
        <v>70</v>
      </c>
      <c r="K7" s="887"/>
      <c r="L7" s="887"/>
      <c r="M7" s="887"/>
      <c r="N7" s="837" t="s">
        <v>615</v>
      </c>
      <c r="O7" s="889" t="s">
        <v>487</v>
      </c>
      <c r="P7" s="890"/>
      <c r="Q7" s="891"/>
      <c r="R7" s="832" t="s">
        <v>490</v>
      </c>
      <c r="S7" s="833"/>
      <c r="T7" s="833"/>
      <c r="U7" s="832" t="s">
        <v>491</v>
      </c>
      <c r="V7" s="833"/>
      <c r="W7" s="834"/>
      <c r="X7" s="832" t="s">
        <v>492</v>
      </c>
      <c r="Y7" s="833"/>
      <c r="Z7" s="892"/>
      <c r="AA7" s="306" t="s">
        <v>896</v>
      </c>
      <c r="AB7" s="188"/>
      <c r="AC7" s="188"/>
      <c r="AD7" s="898" t="s">
        <v>619</v>
      </c>
      <c r="AE7" s="898"/>
      <c r="AF7" s="898"/>
      <c r="AG7" s="898"/>
      <c r="AH7" s="898"/>
      <c r="AI7" s="188"/>
      <c r="AJ7" s="188"/>
      <c r="AK7" s="188"/>
      <c r="AL7" s="188"/>
      <c r="AM7" s="188"/>
      <c r="AN7" s="188"/>
      <c r="AO7" s="188"/>
      <c r="AP7" s="188"/>
      <c r="AQ7" s="188"/>
      <c r="AR7" s="188"/>
      <c r="AS7" s="188"/>
      <c r="AT7" s="188"/>
      <c r="AU7" s="188"/>
      <c r="AV7" s="188"/>
    </row>
    <row r="8" spans="1:48" ht="24.75" customHeight="1">
      <c r="A8" s="274"/>
      <c r="B8" s="802" t="s">
        <v>477</v>
      </c>
      <c r="C8" s="803"/>
      <c r="D8" s="803"/>
      <c r="E8" s="840">
        <f>IF(トップページ!$S$20&lt;&gt;0,トップページ!$S$20,"")</f>
      </c>
      <c r="F8" s="841">
        <f>IF(トップページ!$S$20&lt;&gt;0,トップページ!$S$20,"")</f>
      </c>
      <c r="G8" s="841">
        <f>IF(トップページ!$S$20&lt;&gt;0,トップページ!$S$20,"")</f>
      </c>
      <c r="H8" s="841">
        <f>IF(トップページ!$S$20&lt;&gt;0,トップページ!$S$20,"")</f>
      </c>
      <c r="I8" s="842">
        <f>IF(トップページ!$S$20&lt;&gt;0,トップページ!$S$20,"")</f>
      </c>
      <c r="J8" s="785">
        <f>IF(トップページ!$V$20&lt;&gt;0,トップページ!$V$20,"")</f>
      </c>
      <c r="K8" s="785">
        <f>IF(トップページ!$V$20&lt;&gt;0,トップページ!$V$20,"")</f>
      </c>
      <c r="L8" s="785">
        <f>IF(トップページ!$V$20&lt;&gt;0,トップページ!$V$20,"")</f>
      </c>
      <c r="M8" s="785">
        <f>IF(トップページ!$V$20&lt;&gt;0,トップページ!$V$20,"")</f>
      </c>
      <c r="N8" s="838"/>
      <c r="O8" s="848" t="s">
        <v>489</v>
      </c>
      <c r="P8" s="849"/>
      <c r="Q8" s="187" t="s">
        <v>51</v>
      </c>
      <c r="R8" s="819">
        <f>IF(トップページ!$S$32&lt;&gt;0,トップページ!$S$32,"")</f>
      </c>
      <c r="S8" s="820"/>
      <c r="T8" s="820"/>
      <c r="U8" s="819">
        <f>IF(トップページ!$U$32&lt;&gt;0,トップページ!$U$32,"")</f>
      </c>
      <c r="V8" s="820"/>
      <c r="W8" s="821"/>
      <c r="X8" s="787">
        <f>IF(トップページ!$W$32&lt;&gt;0,トップページ!$W$32,"")</f>
      </c>
      <c r="Y8" s="785"/>
      <c r="Z8" s="786"/>
      <c r="AA8" s="306"/>
      <c r="AB8" s="188"/>
      <c r="AC8" s="188"/>
      <c r="AD8" s="898"/>
      <c r="AE8" s="898"/>
      <c r="AF8" s="898"/>
      <c r="AG8" s="898"/>
      <c r="AH8" s="898"/>
      <c r="AI8" s="188"/>
      <c r="AJ8" s="188"/>
      <c r="AK8" s="188"/>
      <c r="AL8" s="188"/>
      <c r="AM8" s="188"/>
      <c r="AN8" s="188"/>
      <c r="AO8" s="188"/>
      <c r="AP8" s="188"/>
      <c r="AQ8" s="188"/>
      <c r="AR8" s="188"/>
      <c r="AS8" s="188"/>
      <c r="AT8" s="188"/>
      <c r="AU8" s="188"/>
      <c r="AV8" s="188"/>
    </row>
    <row r="9" spans="1:48" ht="24.75" customHeight="1">
      <c r="A9" s="275"/>
      <c r="B9" s="802" t="s">
        <v>71</v>
      </c>
      <c r="C9" s="803"/>
      <c r="D9" s="804"/>
      <c r="E9" s="840">
        <f>IF(トップページ!$S$21&lt;&gt;0,トップページ!$S$21,"")</f>
      </c>
      <c r="F9" s="841"/>
      <c r="G9" s="841"/>
      <c r="H9" s="841"/>
      <c r="I9" s="842"/>
      <c r="J9" s="787">
        <f>IF(トップページ!$V$21&lt;&gt;0,トップページ!$V$21,"")</f>
      </c>
      <c r="K9" s="785"/>
      <c r="L9" s="785"/>
      <c r="M9" s="822"/>
      <c r="N9" s="838"/>
      <c r="O9" s="848"/>
      <c r="P9" s="849"/>
      <c r="Q9" s="187" t="s">
        <v>52</v>
      </c>
      <c r="R9" s="787">
        <f>IF(トップページ!$T$32&lt;&gt;0,トップページ!$T$32,"")</f>
      </c>
      <c r="S9" s="785"/>
      <c r="T9" s="785"/>
      <c r="U9" s="787">
        <f>IF(トップページ!$V$32&lt;&gt;0,トップページ!$V$32,"")</f>
      </c>
      <c r="V9" s="785"/>
      <c r="W9" s="788"/>
      <c r="X9" s="787">
        <f>IF(トップページ!$X$32&lt;&gt;0,トップページ!$X$32,"")</f>
      </c>
      <c r="Y9" s="785"/>
      <c r="Z9" s="786"/>
      <c r="AA9" s="306" t="s">
        <v>897</v>
      </c>
      <c r="AB9" s="188"/>
      <c r="AC9" s="188"/>
      <c r="AD9" s="375" t="s">
        <v>620</v>
      </c>
      <c r="AE9" s="375" t="s">
        <v>621</v>
      </c>
      <c r="AF9" s="375" t="s">
        <v>622</v>
      </c>
      <c r="AG9" s="375"/>
      <c r="AH9" s="375"/>
      <c r="AI9" s="188"/>
      <c r="AJ9" s="188"/>
      <c r="AK9" s="188"/>
      <c r="AL9" s="188"/>
      <c r="AM9" s="188"/>
      <c r="AN9" s="188"/>
      <c r="AO9" s="188"/>
      <c r="AP9" s="188"/>
      <c r="AQ9" s="188"/>
      <c r="AR9" s="188"/>
      <c r="AS9" s="188"/>
      <c r="AT9" s="188"/>
      <c r="AU9" s="188"/>
      <c r="AV9" s="188"/>
    </row>
    <row r="10" spans="1:48" ht="24.75" customHeight="1">
      <c r="A10" s="274"/>
      <c r="B10" s="802" t="s">
        <v>485</v>
      </c>
      <c r="C10" s="803"/>
      <c r="D10" s="804"/>
      <c r="E10" s="840">
        <f>IF(トップページ!$S$23&lt;&gt;0,トップページ!$S$23,"")</f>
      </c>
      <c r="F10" s="841"/>
      <c r="G10" s="841"/>
      <c r="H10" s="841"/>
      <c r="I10" s="842"/>
      <c r="J10" s="787">
        <f>IF(トップページ!$V$23&lt;&gt;0,トップページ!$V$23,"")</f>
      </c>
      <c r="K10" s="785"/>
      <c r="L10" s="785"/>
      <c r="M10" s="822"/>
      <c r="N10" s="838"/>
      <c r="O10" s="850" t="s">
        <v>63</v>
      </c>
      <c r="P10" s="851"/>
      <c r="Q10" s="201" t="s">
        <v>51</v>
      </c>
      <c r="R10" s="819">
        <f>IF(トップページ!$S$33&lt;&gt;0,トップページ!$S$33,"")</f>
      </c>
      <c r="S10" s="820"/>
      <c r="T10" s="820"/>
      <c r="U10" s="819">
        <f>IF(トップページ!$U$33&lt;&gt;0,トップページ!$U$33,"")</f>
      </c>
      <c r="V10" s="820"/>
      <c r="W10" s="821"/>
      <c r="X10" s="787">
        <f>IF(トップページ!$W$33&lt;&gt;0,トップページ!$W$33,"")</f>
      </c>
      <c r="Y10" s="785"/>
      <c r="Z10" s="786"/>
      <c r="AA10" s="306" t="s">
        <v>900</v>
      </c>
      <c r="AB10" s="188"/>
      <c r="AC10" s="188"/>
      <c r="AD10" s="376"/>
      <c r="AE10" s="376"/>
      <c r="AF10" s="376"/>
      <c r="AG10" s="376"/>
      <c r="AH10" s="376"/>
      <c r="AI10" s="188"/>
      <c r="AJ10" s="188"/>
      <c r="AK10" s="188"/>
      <c r="AL10" s="188"/>
      <c r="AM10" s="188"/>
      <c r="AN10" s="188"/>
      <c r="AO10" s="188"/>
      <c r="AP10" s="188"/>
      <c r="AQ10" s="188"/>
      <c r="AR10" s="188"/>
      <c r="AS10" s="188"/>
      <c r="AT10" s="188"/>
      <c r="AU10" s="188"/>
      <c r="AV10" s="188"/>
    </row>
    <row r="11" spans="1:48" ht="24.75" customHeight="1" thickBot="1">
      <c r="A11" s="275"/>
      <c r="B11" s="895" t="s">
        <v>488</v>
      </c>
      <c r="C11" s="896"/>
      <c r="D11" s="897"/>
      <c r="E11" s="843">
        <f>IF(トップページ!$S$24&lt;&gt;0,トップページ!$S$24,"")</f>
      </c>
      <c r="F11" s="844"/>
      <c r="G11" s="844"/>
      <c r="H11" s="844"/>
      <c r="I11" s="845"/>
      <c r="J11" s="823">
        <f>IF(トップページ!$V$24&lt;&gt;0,トップページ!$V$24,"")</f>
      </c>
      <c r="K11" s="824"/>
      <c r="L11" s="824"/>
      <c r="M11" s="825"/>
      <c r="N11" s="839"/>
      <c r="O11" s="852"/>
      <c r="P11" s="853"/>
      <c r="Q11" s="202" t="s">
        <v>52</v>
      </c>
      <c r="R11" s="823">
        <f>IF(トップページ!$T$33&lt;&gt;0,トップページ!$T$33,"")</f>
      </c>
      <c r="S11" s="824"/>
      <c r="T11" s="824"/>
      <c r="U11" s="823">
        <f>IF(トップページ!$V$33&lt;&gt;0,トップページ!$V$33,"")</f>
      </c>
      <c r="V11" s="824"/>
      <c r="W11" s="905"/>
      <c r="X11" s="823">
        <f>IF(トップページ!$X$33&lt;&gt;0,トップページ!$X$33,"")</f>
      </c>
      <c r="Y11" s="824"/>
      <c r="Z11" s="899"/>
      <c r="AA11" s="306" t="s">
        <v>898</v>
      </c>
      <c r="AB11" s="193"/>
      <c r="AC11" s="188"/>
      <c r="AD11" s="375"/>
      <c r="AE11" s="376"/>
      <c r="AF11" s="376"/>
      <c r="AG11" s="376"/>
      <c r="AH11" s="376"/>
      <c r="AI11" s="188"/>
      <c r="AJ11" s="188"/>
      <c r="AK11" s="188"/>
      <c r="AL11" s="188"/>
      <c r="AM11" s="188"/>
      <c r="AN11" s="188"/>
      <c r="AO11" s="188"/>
      <c r="AP11" s="188"/>
      <c r="AQ11" s="188"/>
      <c r="AR11" s="188"/>
      <c r="AS11" s="188"/>
      <c r="AT11" s="188"/>
      <c r="AU11" s="188"/>
      <c r="AV11" s="188"/>
    </row>
    <row r="12" spans="1:48" ht="30" customHeight="1" thickTop="1">
      <c r="A12" s="813" t="s">
        <v>90</v>
      </c>
      <c r="B12" s="893" t="e">
        <f>IF(AA1=5,$AD$12,$AE$12)</f>
        <v>#N/A</v>
      </c>
      <c r="C12" s="865" t="s">
        <v>846</v>
      </c>
      <c r="D12" s="814" t="s">
        <v>53</v>
      </c>
      <c r="E12" s="867"/>
      <c r="F12" s="867"/>
      <c r="G12" s="868"/>
      <c r="H12" s="809" t="s">
        <v>710</v>
      </c>
      <c r="I12" s="809"/>
      <c r="J12" s="810"/>
      <c r="K12" s="835" t="s">
        <v>55</v>
      </c>
      <c r="L12" s="814" t="s">
        <v>61</v>
      </c>
      <c r="M12" s="809"/>
      <c r="N12" s="810"/>
      <c r="O12" s="872" t="s">
        <v>844</v>
      </c>
      <c r="P12" s="873"/>
      <c r="Q12" s="874"/>
      <c r="R12" s="826" t="s">
        <v>843</v>
      </c>
      <c r="S12" s="826"/>
      <c r="T12" s="826"/>
      <c r="U12" s="826"/>
      <c r="V12" s="826"/>
      <c r="W12" s="827"/>
      <c r="X12" s="854" t="s">
        <v>871</v>
      </c>
      <c r="Y12" s="855"/>
      <c r="Z12" s="856"/>
      <c r="AA12" s="306" t="s">
        <v>899</v>
      </c>
      <c r="AB12" s="193"/>
      <c r="AC12" s="188"/>
      <c r="AD12" s="375" t="s">
        <v>712</v>
      </c>
      <c r="AE12" s="375" t="s">
        <v>54</v>
      </c>
      <c r="AF12" s="375"/>
      <c r="AG12" s="375"/>
      <c r="AH12" s="375"/>
      <c r="AI12" s="188"/>
      <c r="AJ12" s="188"/>
      <c r="AK12" s="188"/>
      <c r="AL12" s="188"/>
      <c r="AM12" s="188"/>
      <c r="AN12" s="188"/>
      <c r="AO12" s="188"/>
      <c r="AP12" s="188"/>
      <c r="AQ12" s="188"/>
      <c r="AR12" s="188"/>
      <c r="AS12" s="188"/>
      <c r="AT12" s="188"/>
      <c r="AU12" s="188"/>
      <c r="AV12" s="188"/>
    </row>
    <row r="13" spans="1:48" ht="30" customHeight="1">
      <c r="A13" s="813"/>
      <c r="B13" s="894"/>
      <c r="C13" s="866"/>
      <c r="D13" s="869"/>
      <c r="E13" s="870"/>
      <c r="F13" s="870"/>
      <c r="G13" s="871"/>
      <c r="H13" s="811"/>
      <c r="I13" s="811"/>
      <c r="J13" s="812"/>
      <c r="K13" s="836"/>
      <c r="L13" s="815"/>
      <c r="M13" s="811"/>
      <c r="N13" s="812"/>
      <c r="O13" s="875"/>
      <c r="P13" s="876"/>
      <c r="Q13" s="877"/>
      <c r="R13" s="881" t="s">
        <v>631</v>
      </c>
      <c r="S13" s="881"/>
      <c r="T13" s="881"/>
      <c r="U13" s="863" t="s">
        <v>632</v>
      </c>
      <c r="V13" s="863"/>
      <c r="W13" s="864"/>
      <c r="X13" s="857"/>
      <c r="Y13" s="858"/>
      <c r="Z13" s="859"/>
      <c r="AA13" s="188"/>
      <c r="AB13" s="307" t="s">
        <v>57</v>
      </c>
      <c r="AC13" s="188"/>
      <c r="AD13" s="898" t="s">
        <v>91</v>
      </c>
      <c r="AE13" s="898"/>
      <c r="AF13" s="898"/>
      <c r="AG13" s="898"/>
      <c r="AH13" s="898"/>
      <c r="AI13" s="188"/>
      <c r="AJ13" s="188"/>
      <c r="AK13" s="188"/>
      <c r="AL13" s="188"/>
      <c r="AM13" s="188"/>
      <c r="AN13" s="188"/>
      <c r="AO13" s="188"/>
      <c r="AP13" s="188"/>
      <c r="AQ13" s="188"/>
      <c r="AR13" s="188"/>
      <c r="AS13" s="188"/>
      <c r="AT13" s="188"/>
      <c r="AU13" s="188"/>
      <c r="AV13" s="188"/>
    </row>
    <row r="14" spans="1:48" ht="30" customHeight="1">
      <c r="A14" s="276"/>
      <c r="B14" s="184">
        <v>1</v>
      </c>
      <c r="C14" s="292"/>
      <c r="D14" s="819">
        <f>IF($A14&lt;&gt;0,VLOOKUP($A14,'選手データ'!$C$2:$V$102,4,FALSE),"")</f>
      </c>
      <c r="E14" s="820"/>
      <c r="F14" s="820"/>
      <c r="G14" s="821"/>
      <c r="H14" s="912">
        <f>IF($A14&lt;&gt;0,VLOOKUP($A14,'選手データ'!$C$2:$V$102,5,FALSE),"")</f>
      </c>
      <c r="I14" s="912"/>
      <c r="J14" s="913"/>
      <c r="K14" s="296">
        <f>IF($A14&lt;&gt;0,VLOOKUP($A14,'選手データ'!$C$2:$V$102,3,FALSE),"")</f>
      </c>
      <c r="L14" s="909">
        <f>IF($A14&lt;&gt;0,VLOOKUP($A14,'選手データ'!$C$2:$V$102,9,FALSE),"")</f>
      </c>
      <c r="M14" s="910"/>
      <c r="N14" s="911"/>
      <c r="O14" s="878">
        <f>IF($A14&lt;&gt;0,VLOOKUP($A14,'選手データ'!$C$2:$V$102,2,FALSE),"")</f>
      </c>
      <c r="P14" s="879"/>
      <c r="Q14" s="880"/>
      <c r="R14" s="860">
        <f>IF($A14&lt;&gt;0,VLOOKUP($A14,'選手データ'!$C$2:$V$102,7,FALSE),"")</f>
      </c>
      <c r="S14" s="861"/>
      <c r="T14" s="862"/>
      <c r="U14" s="860">
        <f>IF($A14&lt;&gt;0,VLOOKUP($A14,'選手データ'!$C$2:$V$102,8,FALSE),"")</f>
      </c>
      <c r="V14" s="861"/>
      <c r="W14" s="862"/>
      <c r="X14" s="903">
        <f>IF($A14&lt;&gt;0,VLOOKUP($A14,'選手データ'!$C$2:$V$102,10,FALSE),"")</f>
      </c>
      <c r="Y14" s="903"/>
      <c r="Z14" s="904"/>
      <c r="AA14" s="188"/>
      <c r="AB14" s="308">
        <f>IF($A14&lt;&gt;0,VLOOKUP($A14,'選手データ'!$C$2:$V$102,4,FALSE),"")</f>
      </c>
      <c r="AC14" s="193"/>
      <c r="AD14" s="898"/>
      <c r="AE14" s="898"/>
      <c r="AF14" s="898"/>
      <c r="AG14" s="898"/>
      <c r="AH14" s="898"/>
      <c r="AI14" s="188"/>
      <c r="AJ14" s="188"/>
      <c r="AK14" s="188"/>
      <c r="AL14" s="188"/>
      <c r="AM14" s="188"/>
      <c r="AN14" s="188"/>
      <c r="AO14" s="188"/>
      <c r="AP14" s="188"/>
      <c r="AQ14" s="188"/>
      <c r="AR14" s="188"/>
      <c r="AS14" s="188"/>
      <c r="AT14" s="188"/>
      <c r="AU14" s="188"/>
      <c r="AV14" s="188"/>
    </row>
    <row r="15" spans="1:48" ht="30" customHeight="1">
      <c r="A15" s="276"/>
      <c r="B15" s="185">
        <v>2</v>
      </c>
      <c r="C15" s="293"/>
      <c r="D15" s="787">
        <f>IF($A15&lt;&gt;0,VLOOKUP($A15,'選手データ'!$C$2:$V$102,4,FALSE),"")</f>
      </c>
      <c r="E15" s="785"/>
      <c r="F15" s="785"/>
      <c r="G15" s="788"/>
      <c r="H15" s="789">
        <f>IF($A15&lt;&gt;0,VLOOKUP($A15,'選手データ'!$C$2:$V$102,5,FALSE),"")</f>
      </c>
      <c r="I15" s="789"/>
      <c r="J15" s="790"/>
      <c r="K15" s="297">
        <f>IF($A15&lt;&gt;0,VLOOKUP($A15,'選手データ'!$C$2:$V$102,3,FALSE),"")</f>
      </c>
      <c r="L15" s="791">
        <f>IF($A15&lt;&gt;0,VLOOKUP($A15,'選手データ'!$C$2:$V$102,9,FALSE),"")</f>
      </c>
      <c r="M15" s="792"/>
      <c r="N15" s="793"/>
      <c r="O15" s="794">
        <f>IF($A15&lt;&gt;0,VLOOKUP($A15,'選手データ'!$C$2:$V$102,2,FALSE),"")</f>
      </c>
      <c r="P15" s="795"/>
      <c r="Q15" s="796"/>
      <c r="R15" s="797">
        <f>IF($A15&lt;&gt;0,VLOOKUP($A15,'選手データ'!$C$2:$V$102,7,FALSE),"")</f>
      </c>
      <c r="S15" s="798"/>
      <c r="T15" s="799"/>
      <c r="U15" s="797">
        <f>IF($A15&lt;&gt;0,VLOOKUP($A15,'選手データ'!$C$2:$V$102,8,FALSE),"")</f>
      </c>
      <c r="V15" s="798"/>
      <c r="W15" s="799"/>
      <c r="X15" s="785">
        <f>IF($A15&lt;&gt;0,VLOOKUP($A15,'選手データ'!$C$2:$V$102,10,FALSE),"")</f>
      </c>
      <c r="Y15" s="785"/>
      <c r="Z15" s="786"/>
      <c r="AA15" s="188"/>
      <c r="AB15" s="308">
        <f>IF($A15&lt;&gt;0,VLOOKUP($A15,'選手データ'!$C$2:$V$102,4,FALSE),"")</f>
      </c>
      <c r="AC15" s="188"/>
      <c r="AD15" s="375"/>
      <c r="AE15" s="375" t="s">
        <v>86</v>
      </c>
      <c r="AF15" s="375" t="s">
        <v>65</v>
      </c>
      <c r="AG15" s="375" t="s">
        <v>88</v>
      </c>
      <c r="AH15" s="375" t="s">
        <v>64</v>
      </c>
      <c r="AI15" s="188"/>
      <c r="AJ15" s="188"/>
      <c r="AK15" s="188"/>
      <c r="AL15" s="188"/>
      <c r="AM15" s="188"/>
      <c r="AN15" s="188"/>
      <c r="AO15" s="188"/>
      <c r="AP15" s="188"/>
      <c r="AQ15" s="188"/>
      <c r="AR15" s="188"/>
      <c r="AS15" s="188"/>
      <c r="AT15" s="188"/>
      <c r="AU15" s="188"/>
      <c r="AV15" s="188"/>
    </row>
    <row r="16" spans="1:48" ht="30" customHeight="1">
      <c r="A16" s="276"/>
      <c r="B16" s="185">
        <v>3</v>
      </c>
      <c r="C16" s="293"/>
      <c r="D16" s="787">
        <f>IF($A16&lt;&gt;0,VLOOKUP($A16,'選手データ'!$C$2:$V$102,4,FALSE),"")</f>
      </c>
      <c r="E16" s="785"/>
      <c r="F16" s="785"/>
      <c r="G16" s="788"/>
      <c r="H16" s="789">
        <f>IF($A16&lt;&gt;0,VLOOKUP($A16,'選手データ'!$C$2:$V$102,5,FALSE),"")</f>
      </c>
      <c r="I16" s="789"/>
      <c r="J16" s="790"/>
      <c r="K16" s="297">
        <f>IF($A16&lt;&gt;0,VLOOKUP($A16,'選手データ'!$C$2:$V$102,3,FALSE),"")</f>
      </c>
      <c r="L16" s="791">
        <f>IF($A16&lt;&gt;0,VLOOKUP($A16,'選手データ'!$C$2:$V$102,9,FALSE),"")</f>
      </c>
      <c r="M16" s="792"/>
      <c r="N16" s="793"/>
      <c r="O16" s="794">
        <f>IF($A16&lt;&gt;0,VLOOKUP($A16,'選手データ'!$C$2:$V$102,2,FALSE),"")</f>
      </c>
      <c r="P16" s="795"/>
      <c r="Q16" s="796"/>
      <c r="R16" s="797">
        <f>IF($A16&lt;&gt;0,VLOOKUP($A16,'選手データ'!$C$2:$V$102,7,FALSE),"")</f>
      </c>
      <c r="S16" s="798"/>
      <c r="T16" s="799"/>
      <c r="U16" s="797">
        <f>IF($A16&lt;&gt;0,VLOOKUP($A16,'選手データ'!$C$2:$V$102,8,FALSE),"")</f>
      </c>
      <c r="V16" s="798"/>
      <c r="W16" s="799"/>
      <c r="X16" s="785">
        <f>IF($A16&lt;&gt;0,VLOOKUP($A16,'選手データ'!$C$2:$V$102,10,FALSE),"")</f>
      </c>
      <c r="Y16" s="785"/>
      <c r="Z16" s="786"/>
      <c r="AA16" s="188"/>
      <c r="AB16" s="308">
        <f>IF($A16&lt;&gt;0,VLOOKUP($A16,'選手データ'!$C$2:$V$102,4,FALSE),"")</f>
      </c>
      <c r="AC16" s="188"/>
      <c r="AD16" s="898" t="s">
        <v>98</v>
      </c>
      <c r="AE16" s="898"/>
      <c r="AF16" s="898"/>
      <c r="AG16" s="898"/>
      <c r="AH16" s="898"/>
      <c r="AI16" s="188"/>
      <c r="AJ16" s="188"/>
      <c r="AK16" s="188"/>
      <c r="AL16" s="188"/>
      <c r="AM16" s="188"/>
      <c r="AN16" s="188"/>
      <c r="AO16" s="188"/>
      <c r="AP16" s="188"/>
      <c r="AQ16" s="188"/>
      <c r="AR16" s="188"/>
      <c r="AS16" s="188"/>
      <c r="AT16" s="188"/>
      <c r="AU16" s="188"/>
      <c r="AV16" s="188"/>
    </row>
    <row r="17" spans="1:48" ht="30" customHeight="1">
      <c r="A17" s="276"/>
      <c r="B17" s="185">
        <v>4</v>
      </c>
      <c r="C17" s="293"/>
      <c r="D17" s="787">
        <f>IF($A17&lt;&gt;0,VLOOKUP($A17,'選手データ'!$C$2:$V$102,4,FALSE),"")</f>
      </c>
      <c r="E17" s="785"/>
      <c r="F17" s="785"/>
      <c r="G17" s="788"/>
      <c r="H17" s="789">
        <f>IF($A17&lt;&gt;0,VLOOKUP($A17,'選手データ'!$C$2:$V$102,5,FALSE),"")</f>
      </c>
      <c r="I17" s="789"/>
      <c r="J17" s="790"/>
      <c r="K17" s="297">
        <f>IF($A17&lt;&gt;0,VLOOKUP($A17,'選手データ'!$C$2:$V$102,3,FALSE),"")</f>
      </c>
      <c r="L17" s="791">
        <f>IF($A17&lt;&gt;0,VLOOKUP($A17,'選手データ'!$C$2:$V$102,9,FALSE),"")</f>
      </c>
      <c r="M17" s="792"/>
      <c r="N17" s="793"/>
      <c r="O17" s="794">
        <f>IF($A17&lt;&gt;0,VLOOKUP($A17,'選手データ'!$C$2:$V$102,2,FALSE),"")</f>
      </c>
      <c r="P17" s="795"/>
      <c r="Q17" s="796"/>
      <c r="R17" s="797">
        <f>IF($A17&lt;&gt;0,VLOOKUP($A17,'選手データ'!$C$2:$V$102,7,FALSE),"")</f>
      </c>
      <c r="S17" s="798"/>
      <c r="T17" s="799"/>
      <c r="U17" s="797">
        <f>IF($A17&lt;&gt;0,VLOOKUP($A17,'選手データ'!$C$2:$V$102,8,FALSE),"")</f>
      </c>
      <c r="V17" s="798"/>
      <c r="W17" s="799"/>
      <c r="X17" s="785">
        <f>IF($A17&lt;&gt;0,VLOOKUP($A17,'選手データ'!$C$2:$V$102,10,FALSE),"")</f>
      </c>
      <c r="Y17" s="785"/>
      <c r="Z17" s="786"/>
      <c r="AA17" s="188"/>
      <c r="AB17" s="308">
        <f>IF($A17&lt;&gt;0,VLOOKUP($A17,'選手データ'!$C$2:$V$102,4,FALSE),"")</f>
      </c>
      <c r="AC17" s="188"/>
      <c r="AD17" s="898"/>
      <c r="AE17" s="898"/>
      <c r="AF17" s="898"/>
      <c r="AG17" s="898"/>
      <c r="AH17" s="898"/>
      <c r="AI17" s="188"/>
      <c r="AJ17" s="188"/>
      <c r="AK17" s="188"/>
      <c r="AL17" s="188"/>
      <c r="AM17" s="188"/>
      <c r="AN17" s="188"/>
      <c r="AO17" s="188"/>
      <c r="AP17" s="188"/>
      <c r="AQ17" s="188"/>
      <c r="AR17" s="188"/>
      <c r="AS17" s="188"/>
      <c r="AT17" s="188"/>
      <c r="AU17" s="188"/>
      <c r="AV17" s="188"/>
    </row>
    <row r="18" spans="1:48" ht="30" customHeight="1">
      <c r="A18" s="276"/>
      <c r="B18" s="185">
        <v>5</v>
      </c>
      <c r="C18" s="293"/>
      <c r="D18" s="787">
        <f>IF($A18&lt;&gt;0,VLOOKUP($A18,'選手データ'!$C$2:$V$102,4,FALSE),"")</f>
      </c>
      <c r="E18" s="785"/>
      <c r="F18" s="785"/>
      <c r="G18" s="788"/>
      <c r="H18" s="789">
        <f>IF($A18&lt;&gt;0,VLOOKUP($A18,'選手データ'!$C$2:$V$102,5,FALSE),"")</f>
      </c>
      <c r="I18" s="789"/>
      <c r="J18" s="790"/>
      <c r="K18" s="297">
        <f>IF($A18&lt;&gt;0,VLOOKUP($A18,'選手データ'!$C$2:$V$102,3,FALSE),"")</f>
      </c>
      <c r="L18" s="791">
        <f>IF($A18&lt;&gt;0,VLOOKUP($A18,'選手データ'!$C$2:$V$102,9,FALSE),"")</f>
      </c>
      <c r="M18" s="792"/>
      <c r="N18" s="793"/>
      <c r="O18" s="794">
        <f>IF($A18&lt;&gt;0,VLOOKUP($A18,'選手データ'!$C$2:$V$102,2,FALSE),"")</f>
      </c>
      <c r="P18" s="795"/>
      <c r="Q18" s="796"/>
      <c r="R18" s="797">
        <f>IF($A18&lt;&gt;0,VLOOKUP($A18,'選手データ'!$C$2:$V$102,7,FALSE),"")</f>
      </c>
      <c r="S18" s="798"/>
      <c r="T18" s="799"/>
      <c r="U18" s="797">
        <f>IF($A18&lt;&gt;0,VLOOKUP($A18,'選手データ'!$C$2:$V$102,8,FALSE),"")</f>
      </c>
      <c r="V18" s="798"/>
      <c r="W18" s="799"/>
      <c r="X18" s="785">
        <f>IF($A18&lt;&gt;0,VLOOKUP($A18,'選手データ'!$C$2:$V$102,10,FALSE),"")</f>
      </c>
      <c r="Y18" s="785"/>
      <c r="Z18" s="786"/>
      <c r="AA18" s="188"/>
      <c r="AB18" s="308">
        <f>IF($A18&lt;&gt;0,VLOOKUP($A18,'選手データ'!$C$2:$V$102,4,FALSE),"")</f>
      </c>
      <c r="AC18" s="188"/>
      <c r="AD18" s="366"/>
      <c r="AE18" s="366"/>
      <c r="AF18" s="366"/>
      <c r="AG18" s="367"/>
      <c r="AH18" s="373"/>
      <c r="AI18" s="188"/>
      <c r="AJ18" s="188"/>
      <c r="AK18" s="188"/>
      <c r="AL18" s="188"/>
      <c r="AM18" s="188"/>
      <c r="AN18" s="188"/>
      <c r="AO18" s="188"/>
      <c r="AP18" s="188"/>
      <c r="AQ18" s="188"/>
      <c r="AR18" s="188"/>
      <c r="AS18" s="188"/>
      <c r="AT18" s="188"/>
      <c r="AU18" s="188"/>
      <c r="AV18" s="188"/>
    </row>
    <row r="19" spans="1:48" ht="30" customHeight="1">
      <c r="A19" s="276"/>
      <c r="B19" s="185">
        <v>6</v>
      </c>
      <c r="C19" s="293"/>
      <c r="D19" s="787">
        <f>IF($A19&lt;&gt;0,VLOOKUP($A19,'選手データ'!$C$2:$V$102,4,FALSE),"")</f>
      </c>
      <c r="E19" s="785"/>
      <c r="F19" s="785"/>
      <c r="G19" s="788"/>
      <c r="H19" s="789">
        <f>IF($A19&lt;&gt;0,VLOOKUP($A19,'選手データ'!$C$2:$V$102,5,FALSE),"")</f>
      </c>
      <c r="I19" s="789"/>
      <c r="J19" s="790"/>
      <c r="K19" s="297">
        <f>IF($A19&lt;&gt;0,VLOOKUP($A19,'選手データ'!$C$2:$V$102,3,FALSE),"")</f>
      </c>
      <c r="L19" s="791">
        <f>IF($A19&lt;&gt;0,VLOOKUP($A19,'選手データ'!$C$2:$V$102,9,FALSE),"")</f>
      </c>
      <c r="M19" s="792"/>
      <c r="N19" s="793"/>
      <c r="O19" s="794">
        <f>IF($A19&lt;&gt;0,VLOOKUP($A19,'選手データ'!$C$2:$V$102,2,FALSE),"")</f>
      </c>
      <c r="P19" s="795"/>
      <c r="Q19" s="796"/>
      <c r="R19" s="797">
        <f>IF($A19&lt;&gt;0,VLOOKUP($A19,'選手データ'!$C$2:$V$102,7,FALSE),"")</f>
      </c>
      <c r="S19" s="798"/>
      <c r="T19" s="799"/>
      <c r="U19" s="797">
        <f>IF($A19&lt;&gt;0,VLOOKUP($A19,'選手データ'!$C$2:$V$102,8,FALSE),"")</f>
      </c>
      <c r="V19" s="798"/>
      <c r="W19" s="799"/>
      <c r="X19" s="785">
        <f>IF($A19&lt;&gt;0,VLOOKUP($A19,'選手データ'!$C$2:$V$102,10,FALSE),"")</f>
      </c>
      <c r="Y19" s="785"/>
      <c r="Z19" s="786"/>
      <c r="AA19" s="188"/>
      <c r="AB19" s="308">
        <f>IF($A19&lt;&gt;0,VLOOKUP($A19,'選手データ'!$C$2:$V$102,4,FALSE),"")</f>
      </c>
      <c r="AC19" s="188"/>
      <c r="AD19" s="366"/>
      <c r="AE19" s="366"/>
      <c r="AF19" s="366"/>
      <c r="AG19" s="367"/>
      <c r="AH19" s="373"/>
      <c r="AI19" s="188"/>
      <c r="AJ19" s="188"/>
      <c r="AK19" s="188"/>
      <c r="AL19" s="188"/>
      <c r="AM19" s="188"/>
      <c r="AN19" s="188"/>
      <c r="AO19" s="188"/>
      <c r="AP19" s="188"/>
      <c r="AQ19" s="188"/>
      <c r="AR19" s="188"/>
      <c r="AS19" s="188"/>
      <c r="AT19" s="188"/>
      <c r="AU19" s="188"/>
      <c r="AV19" s="188"/>
    </row>
    <row r="20" spans="1:48" ht="30" customHeight="1">
      <c r="A20" s="276"/>
      <c r="B20" s="185">
        <v>7</v>
      </c>
      <c r="C20" s="293"/>
      <c r="D20" s="787">
        <f>IF($A20&lt;&gt;0,VLOOKUP($A20,'選手データ'!$C$2:$V$102,4,FALSE),"")</f>
      </c>
      <c r="E20" s="785"/>
      <c r="F20" s="785"/>
      <c r="G20" s="788"/>
      <c r="H20" s="789">
        <f>IF($A20&lt;&gt;0,VLOOKUP($A20,'選手データ'!$C$2:$V$102,5,FALSE),"")</f>
      </c>
      <c r="I20" s="789"/>
      <c r="J20" s="790"/>
      <c r="K20" s="297">
        <f>IF($A20&lt;&gt;0,VLOOKUP($A20,'選手データ'!$C$2:$V$102,3,FALSE),"")</f>
      </c>
      <c r="L20" s="791">
        <f>IF($A20&lt;&gt;0,VLOOKUP($A20,'選手データ'!$C$2:$V$102,9,FALSE),"")</f>
      </c>
      <c r="M20" s="792"/>
      <c r="N20" s="793"/>
      <c r="O20" s="794">
        <f>IF($A20&lt;&gt;0,VLOOKUP($A20,'選手データ'!$C$2:$V$102,2,FALSE),"")</f>
      </c>
      <c r="P20" s="795"/>
      <c r="Q20" s="796"/>
      <c r="R20" s="797">
        <f>IF($A20&lt;&gt;0,VLOOKUP($A20,'選手データ'!$C$2:$V$102,7,FALSE),"")</f>
      </c>
      <c r="S20" s="798"/>
      <c r="T20" s="799"/>
      <c r="U20" s="797">
        <f>IF($A20&lt;&gt;0,VLOOKUP($A20,'選手データ'!$C$2:$V$102,8,FALSE),"")</f>
      </c>
      <c r="V20" s="798"/>
      <c r="W20" s="799"/>
      <c r="X20" s="785">
        <f>IF($A20&lt;&gt;0,VLOOKUP($A20,'選手データ'!$C$2:$V$102,10,FALSE),"")</f>
      </c>
      <c r="Y20" s="785"/>
      <c r="Z20" s="786"/>
      <c r="AA20" s="188"/>
      <c r="AB20" s="308">
        <f>IF($A20&lt;&gt;0,VLOOKUP($A20,'選手データ'!$C$2:$V$102,4,FALSE),"")</f>
      </c>
      <c r="AC20" s="188"/>
      <c r="AD20" s="366"/>
      <c r="AE20" s="366"/>
      <c r="AF20" s="366"/>
      <c r="AG20" s="367"/>
      <c r="AH20" s="373"/>
      <c r="AI20" s="188"/>
      <c r="AJ20" s="188"/>
      <c r="AK20" s="188"/>
      <c r="AL20" s="188"/>
      <c r="AM20" s="188"/>
      <c r="AN20" s="188"/>
      <c r="AO20" s="188"/>
      <c r="AP20" s="188"/>
      <c r="AQ20" s="188"/>
      <c r="AR20" s="188"/>
      <c r="AS20" s="188"/>
      <c r="AT20" s="188"/>
      <c r="AU20" s="188"/>
      <c r="AV20" s="188"/>
    </row>
    <row r="21" spans="1:48" ht="30" customHeight="1">
      <c r="A21" s="276"/>
      <c r="B21" s="185">
        <v>8</v>
      </c>
      <c r="C21" s="293"/>
      <c r="D21" s="787">
        <f>IF($A21&lt;&gt;0,VLOOKUP($A21,'選手データ'!$C$2:$V$102,4,FALSE),"")</f>
      </c>
      <c r="E21" s="785"/>
      <c r="F21" s="785"/>
      <c r="G21" s="788"/>
      <c r="H21" s="789">
        <f>IF($A21&lt;&gt;0,VLOOKUP($A21,'選手データ'!$C$2:$V$102,5,FALSE),"")</f>
      </c>
      <c r="I21" s="789"/>
      <c r="J21" s="790"/>
      <c r="K21" s="297">
        <f>IF($A21&lt;&gt;0,VLOOKUP($A21,'選手データ'!$C$2:$V$102,3,FALSE),"")</f>
      </c>
      <c r="L21" s="791">
        <f>IF($A21&lt;&gt;0,VLOOKUP($A21,'選手データ'!$C$2:$V$102,9,FALSE),"")</f>
      </c>
      <c r="M21" s="792"/>
      <c r="N21" s="793"/>
      <c r="O21" s="794">
        <f>IF($A21&lt;&gt;0,VLOOKUP($A21,'選手データ'!$C$2:$V$102,2,FALSE),"")</f>
      </c>
      <c r="P21" s="795"/>
      <c r="Q21" s="796"/>
      <c r="R21" s="797">
        <f>IF($A21&lt;&gt;0,VLOOKUP($A21,'選手データ'!$C$2:$V$102,7,FALSE),"")</f>
      </c>
      <c r="S21" s="798"/>
      <c r="T21" s="799"/>
      <c r="U21" s="797">
        <f>IF($A21&lt;&gt;0,VLOOKUP($A21,'選手データ'!$C$2:$V$102,8,FALSE),"")</f>
      </c>
      <c r="V21" s="798"/>
      <c r="W21" s="799"/>
      <c r="X21" s="785">
        <f>IF($A21&lt;&gt;0,VLOOKUP($A21,'選手データ'!$C$2:$V$102,10,FALSE),"")</f>
      </c>
      <c r="Y21" s="785"/>
      <c r="Z21" s="786"/>
      <c r="AA21" s="188"/>
      <c r="AB21" s="308">
        <f>IF($A21&lt;&gt;0,VLOOKUP($A21,'選手データ'!$C$2:$V$102,4,FALSE),"")</f>
      </c>
      <c r="AC21" s="188"/>
      <c r="AD21" s="366"/>
      <c r="AE21" s="366"/>
      <c r="AF21" s="366"/>
      <c r="AG21" s="367"/>
      <c r="AH21" s="373"/>
      <c r="AI21" s="188"/>
      <c r="AJ21" s="188"/>
      <c r="AK21" s="188"/>
      <c r="AL21" s="188"/>
      <c r="AM21" s="188"/>
      <c r="AN21" s="188"/>
      <c r="AO21" s="188"/>
      <c r="AP21" s="188"/>
      <c r="AQ21" s="188"/>
      <c r="AR21" s="188"/>
      <c r="AS21" s="188"/>
      <c r="AT21" s="188"/>
      <c r="AU21" s="188"/>
      <c r="AV21" s="188"/>
    </row>
    <row r="22" spans="1:48" ht="30" customHeight="1">
      <c r="A22" s="276"/>
      <c r="B22" s="185">
        <v>9</v>
      </c>
      <c r="C22" s="293"/>
      <c r="D22" s="787">
        <f>IF($A22&lt;&gt;0,VLOOKUP($A22,'選手データ'!$C$2:$V$102,4,FALSE),"")</f>
      </c>
      <c r="E22" s="785"/>
      <c r="F22" s="785"/>
      <c r="G22" s="788"/>
      <c r="H22" s="789">
        <f>IF($A22&lt;&gt;0,VLOOKUP($A22,'選手データ'!$C$2:$V$102,5,FALSE),"")</f>
      </c>
      <c r="I22" s="789"/>
      <c r="J22" s="790"/>
      <c r="K22" s="297">
        <f>IF($A22&lt;&gt;0,VLOOKUP($A22,'選手データ'!$C$2:$V$102,3,FALSE),"")</f>
      </c>
      <c r="L22" s="791">
        <f>IF($A22&lt;&gt;0,VLOOKUP($A22,'選手データ'!$C$2:$V$102,9,FALSE),"")</f>
      </c>
      <c r="M22" s="792"/>
      <c r="N22" s="793"/>
      <c r="O22" s="794">
        <f>IF($A22&lt;&gt;0,VLOOKUP($A22,'選手データ'!$C$2:$V$102,2,FALSE),"")</f>
      </c>
      <c r="P22" s="795"/>
      <c r="Q22" s="796"/>
      <c r="R22" s="797">
        <f>IF($A22&lt;&gt;0,VLOOKUP($A22,'選手データ'!$C$2:$V$102,7,FALSE),"")</f>
      </c>
      <c r="S22" s="798"/>
      <c r="T22" s="799"/>
      <c r="U22" s="797">
        <f>IF($A22&lt;&gt;0,VLOOKUP($A22,'選手データ'!$C$2:$V$102,8,FALSE),"")</f>
      </c>
      <c r="V22" s="798"/>
      <c r="W22" s="799"/>
      <c r="X22" s="785">
        <f>IF($A22&lt;&gt;0,VLOOKUP($A22,'選手データ'!$C$2:$V$102,10,FALSE),"")</f>
      </c>
      <c r="Y22" s="785"/>
      <c r="Z22" s="786"/>
      <c r="AA22" s="188"/>
      <c r="AB22" s="308">
        <f>IF($A22&lt;&gt;0,VLOOKUP($A22,'選手データ'!$C$2:$V$102,4,FALSE),"")</f>
      </c>
      <c r="AC22" s="188"/>
      <c r="AD22" s="366"/>
      <c r="AE22" s="366"/>
      <c r="AF22" s="366"/>
      <c r="AG22" s="367"/>
      <c r="AH22" s="373"/>
      <c r="AI22" s="188"/>
      <c r="AJ22" s="188"/>
      <c r="AK22" s="188"/>
      <c r="AL22" s="188"/>
      <c r="AM22" s="188"/>
      <c r="AN22" s="188"/>
      <c r="AO22" s="188"/>
      <c r="AP22" s="188"/>
      <c r="AQ22" s="188"/>
      <c r="AR22" s="188"/>
      <c r="AS22" s="188"/>
      <c r="AT22" s="188"/>
      <c r="AU22" s="188"/>
      <c r="AV22" s="188"/>
    </row>
    <row r="23" spans="1:48" ht="30" customHeight="1">
      <c r="A23" s="276"/>
      <c r="B23" s="185">
        <v>10</v>
      </c>
      <c r="C23" s="293"/>
      <c r="D23" s="787">
        <f>IF($A23&lt;&gt;0,VLOOKUP($A23,'選手データ'!$C$2:$V$102,4,FALSE),"")</f>
      </c>
      <c r="E23" s="785"/>
      <c r="F23" s="785"/>
      <c r="G23" s="788"/>
      <c r="H23" s="789">
        <f>IF($A23&lt;&gt;0,VLOOKUP($A23,'選手データ'!$C$2:$V$102,5,FALSE),"")</f>
      </c>
      <c r="I23" s="789"/>
      <c r="J23" s="790"/>
      <c r="K23" s="297">
        <f>IF($A23&lt;&gt;0,VLOOKUP($A23,'選手データ'!$C$2:$V$102,3,FALSE),"")</f>
      </c>
      <c r="L23" s="791">
        <f>IF($A23&lt;&gt;0,VLOOKUP($A23,'選手データ'!$C$2:$V$102,9,FALSE),"")</f>
      </c>
      <c r="M23" s="792"/>
      <c r="N23" s="793"/>
      <c r="O23" s="794">
        <f>IF($A23&lt;&gt;0,VLOOKUP($A23,'選手データ'!$C$2:$V$102,2,FALSE),"")</f>
      </c>
      <c r="P23" s="795"/>
      <c r="Q23" s="796"/>
      <c r="R23" s="797">
        <f>IF($A23&lt;&gt;0,VLOOKUP($A23,'選手データ'!$C$2:$V$102,7,FALSE),"")</f>
      </c>
      <c r="S23" s="798"/>
      <c r="T23" s="799"/>
      <c r="U23" s="797">
        <f>IF($A23&lt;&gt;0,VLOOKUP($A23,'選手データ'!$C$2:$V$102,8,FALSE),"")</f>
      </c>
      <c r="V23" s="798"/>
      <c r="W23" s="799"/>
      <c r="X23" s="785">
        <f>IF($A23&lt;&gt;0,VLOOKUP($A23,'選手データ'!$C$2:$V$102,10,FALSE),"")</f>
      </c>
      <c r="Y23" s="785"/>
      <c r="Z23" s="786"/>
      <c r="AA23" s="188"/>
      <c r="AB23" s="308">
        <f>IF($A23&lt;&gt;0,VLOOKUP($A23,'選手データ'!$C$2:$V$102,4,FALSE),"")</f>
      </c>
      <c r="AC23" s="188"/>
      <c r="AD23" s="366"/>
      <c r="AE23" s="366"/>
      <c r="AF23" s="366"/>
      <c r="AG23" s="367"/>
      <c r="AH23" s="373"/>
      <c r="AI23" s="188"/>
      <c r="AJ23" s="188"/>
      <c r="AK23" s="188"/>
      <c r="AL23" s="188"/>
      <c r="AM23" s="188"/>
      <c r="AN23" s="188"/>
      <c r="AO23" s="188"/>
      <c r="AP23" s="188"/>
      <c r="AQ23" s="188"/>
      <c r="AR23" s="188"/>
      <c r="AS23" s="188"/>
      <c r="AT23" s="188"/>
      <c r="AU23" s="188"/>
      <c r="AV23" s="188"/>
    </row>
    <row r="24" spans="1:48" ht="30" customHeight="1">
      <c r="A24" s="276"/>
      <c r="B24" s="185">
        <v>11</v>
      </c>
      <c r="C24" s="293"/>
      <c r="D24" s="787">
        <f>IF($A24&lt;&gt;0,VLOOKUP($A24,'選手データ'!$C$2:$V$102,4,FALSE),"")</f>
      </c>
      <c r="E24" s="785"/>
      <c r="F24" s="785"/>
      <c r="G24" s="788"/>
      <c r="H24" s="789">
        <f>IF($A24&lt;&gt;0,VLOOKUP($A24,'選手データ'!$C$2:$V$102,5,FALSE),"")</f>
      </c>
      <c r="I24" s="789"/>
      <c r="J24" s="790"/>
      <c r="K24" s="297">
        <f>IF($A24&lt;&gt;0,VLOOKUP($A24,'選手データ'!$C$2:$V$102,3,FALSE),"")</f>
      </c>
      <c r="L24" s="791">
        <f>IF($A24&lt;&gt;0,VLOOKUP($A24,'選手データ'!$C$2:$V$102,9,FALSE),"")</f>
      </c>
      <c r="M24" s="792"/>
      <c r="N24" s="793"/>
      <c r="O24" s="794">
        <f>IF($A24&lt;&gt;0,VLOOKUP($A24,'選手データ'!$C$2:$V$102,2,FALSE),"")</f>
      </c>
      <c r="P24" s="795"/>
      <c r="Q24" s="796"/>
      <c r="R24" s="797">
        <f>IF($A24&lt;&gt;0,VLOOKUP($A24,'選手データ'!$C$2:$V$102,7,FALSE),"")</f>
      </c>
      <c r="S24" s="798"/>
      <c r="T24" s="799"/>
      <c r="U24" s="797">
        <f>IF($A24&lt;&gt;0,VLOOKUP($A24,'選手データ'!$C$2:$V$102,8,FALSE),"")</f>
      </c>
      <c r="V24" s="798"/>
      <c r="W24" s="799"/>
      <c r="X24" s="785">
        <f>IF($A24&lt;&gt;0,VLOOKUP($A24,'選手データ'!$C$2:$V$102,10,FALSE),"")</f>
      </c>
      <c r="Y24" s="785"/>
      <c r="Z24" s="786"/>
      <c r="AA24" s="188"/>
      <c r="AB24" s="308">
        <f>IF($A24&lt;&gt;0,VLOOKUP($A24,'選手データ'!$C$2:$V$102,4,FALSE),"")</f>
      </c>
      <c r="AC24" s="188"/>
      <c r="AD24" s="366"/>
      <c r="AE24" s="366"/>
      <c r="AF24" s="366"/>
      <c r="AG24" s="367"/>
      <c r="AH24" s="373"/>
      <c r="AI24" s="188"/>
      <c r="AJ24" s="188"/>
      <c r="AK24" s="188"/>
      <c r="AL24" s="188"/>
      <c r="AM24" s="188"/>
      <c r="AN24" s="188"/>
      <c r="AO24" s="188"/>
      <c r="AP24" s="188"/>
      <c r="AQ24" s="188"/>
      <c r="AR24" s="188"/>
      <c r="AS24" s="188"/>
      <c r="AT24" s="188"/>
      <c r="AU24" s="188"/>
      <c r="AV24" s="188"/>
    </row>
    <row r="25" spans="1:48" ht="30" customHeight="1">
      <c r="A25" s="276"/>
      <c r="B25" s="185">
        <v>12</v>
      </c>
      <c r="C25" s="293"/>
      <c r="D25" s="787">
        <f>IF($A25&lt;&gt;0,VLOOKUP($A25,'選手データ'!$C$2:$V$102,4,FALSE),"")</f>
      </c>
      <c r="E25" s="785"/>
      <c r="F25" s="785"/>
      <c r="G25" s="788"/>
      <c r="H25" s="789">
        <f>IF($A25&lt;&gt;0,VLOOKUP($A25,'選手データ'!$C$2:$V$102,5,FALSE),"")</f>
      </c>
      <c r="I25" s="789"/>
      <c r="J25" s="790"/>
      <c r="K25" s="297">
        <f>IF($A25&lt;&gt;0,VLOOKUP($A25,'選手データ'!$C$2:$V$102,3,FALSE),"")</f>
      </c>
      <c r="L25" s="791">
        <f>IF($A25&lt;&gt;0,VLOOKUP($A25,'選手データ'!$C$2:$V$102,9,FALSE),"")</f>
      </c>
      <c r="M25" s="792"/>
      <c r="N25" s="793"/>
      <c r="O25" s="794">
        <f>IF($A25&lt;&gt;0,VLOOKUP($A25,'選手データ'!$C$2:$V$102,2,FALSE),"")</f>
      </c>
      <c r="P25" s="795"/>
      <c r="Q25" s="796"/>
      <c r="R25" s="797">
        <f>IF($A25&lt;&gt;0,VLOOKUP($A25,'選手データ'!$C$2:$V$102,7,FALSE),"")</f>
      </c>
      <c r="S25" s="798"/>
      <c r="T25" s="799"/>
      <c r="U25" s="797">
        <f>IF($A25&lt;&gt;0,VLOOKUP($A25,'選手データ'!$C$2:$V$102,8,FALSE),"")</f>
      </c>
      <c r="V25" s="798"/>
      <c r="W25" s="799"/>
      <c r="X25" s="785">
        <f>IF($A25&lt;&gt;0,VLOOKUP($A25,'選手データ'!$C$2:$V$102,10,FALSE),"")</f>
      </c>
      <c r="Y25" s="785"/>
      <c r="Z25" s="786"/>
      <c r="AA25" s="188"/>
      <c r="AB25" s="308">
        <f>IF($A25&lt;&gt;0,VLOOKUP($A25,'選手データ'!$C$2:$V$102,4,FALSE),"")</f>
      </c>
      <c r="AC25" s="188"/>
      <c r="AD25" s="366"/>
      <c r="AE25" s="366"/>
      <c r="AF25" s="366"/>
      <c r="AG25" s="367"/>
      <c r="AH25" s="373"/>
      <c r="AI25" s="188"/>
      <c r="AJ25" s="188"/>
      <c r="AK25" s="188"/>
      <c r="AL25" s="188"/>
      <c r="AM25" s="188"/>
      <c r="AN25" s="188"/>
      <c r="AO25" s="188"/>
      <c r="AP25" s="188"/>
      <c r="AQ25" s="188"/>
      <c r="AR25" s="188"/>
      <c r="AS25" s="188"/>
      <c r="AT25" s="188"/>
      <c r="AU25" s="188"/>
      <c r="AV25" s="188"/>
    </row>
    <row r="26" spans="1:48" ht="30" customHeight="1">
      <c r="A26" s="276"/>
      <c r="B26" s="185">
        <v>13</v>
      </c>
      <c r="C26" s="293"/>
      <c r="D26" s="787">
        <f>IF($A26&lt;&gt;0,VLOOKUP($A26,'選手データ'!$C$2:$V$102,4,FALSE),"")</f>
      </c>
      <c r="E26" s="785"/>
      <c r="F26" s="785"/>
      <c r="G26" s="788"/>
      <c r="H26" s="789">
        <f>IF($A26&lt;&gt;0,VLOOKUP($A26,'選手データ'!$C$2:$V$102,5,FALSE),"")</f>
      </c>
      <c r="I26" s="789"/>
      <c r="J26" s="790"/>
      <c r="K26" s="297">
        <f>IF($A26&lt;&gt;0,VLOOKUP($A26,'選手データ'!$C$2:$V$102,3,FALSE),"")</f>
      </c>
      <c r="L26" s="791">
        <f>IF($A26&lt;&gt;0,VLOOKUP($A26,'選手データ'!$C$2:$V$102,9,FALSE),"")</f>
      </c>
      <c r="M26" s="792"/>
      <c r="N26" s="793"/>
      <c r="O26" s="794">
        <f>IF($A26&lt;&gt;0,VLOOKUP($A26,'選手データ'!$C$2:$V$102,2,FALSE),"")</f>
      </c>
      <c r="P26" s="795"/>
      <c r="Q26" s="796"/>
      <c r="R26" s="797">
        <f>IF($A26&lt;&gt;0,VLOOKUP($A26,'選手データ'!$C$2:$V$102,7,FALSE),"")</f>
      </c>
      <c r="S26" s="798"/>
      <c r="T26" s="799"/>
      <c r="U26" s="797">
        <f>IF($A26&lt;&gt;0,VLOOKUP($A26,'選手データ'!$C$2:$V$102,8,FALSE),"")</f>
      </c>
      <c r="V26" s="798"/>
      <c r="W26" s="799"/>
      <c r="X26" s="785">
        <f>IF($A26&lt;&gt;0,VLOOKUP($A26,'選手データ'!$C$2:$V$102,10,FALSE),"")</f>
      </c>
      <c r="Y26" s="785"/>
      <c r="Z26" s="786"/>
      <c r="AA26" s="188"/>
      <c r="AB26" s="308">
        <f>IF($A26&lt;&gt;0,VLOOKUP($A26,'選手データ'!$C$2:$V$102,4,FALSE),"")</f>
      </c>
      <c r="AC26" s="188"/>
      <c r="AD26" s="366"/>
      <c r="AE26" s="366"/>
      <c r="AF26" s="366"/>
      <c r="AG26" s="367"/>
      <c r="AH26" s="373"/>
      <c r="AI26" s="188"/>
      <c r="AJ26" s="188"/>
      <c r="AK26" s="188"/>
      <c r="AL26" s="188"/>
      <c r="AM26" s="188"/>
      <c r="AN26" s="188"/>
      <c r="AO26" s="188"/>
      <c r="AP26" s="188"/>
      <c r="AQ26" s="188"/>
      <c r="AR26" s="188"/>
      <c r="AS26" s="188"/>
      <c r="AT26" s="188"/>
      <c r="AU26" s="188"/>
      <c r="AV26" s="188"/>
    </row>
    <row r="27" spans="1:48" ht="30" customHeight="1">
      <c r="A27" s="276"/>
      <c r="B27" s="185">
        <v>14</v>
      </c>
      <c r="C27" s="293"/>
      <c r="D27" s="787">
        <f>IF($A27&lt;&gt;0,VLOOKUP($A27,'選手データ'!$C$2:$V$102,4,FALSE),"")</f>
      </c>
      <c r="E27" s="785"/>
      <c r="F27" s="785"/>
      <c r="G27" s="788"/>
      <c r="H27" s="789">
        <f>IF($A27&lt;&gt;0,VLOOKUP($A27,'選手データ'!$C$2:$V$102,5,FALSE),"")</f>
      </c>
      <c r="I27" s="789"/>
      <c r="J27" s="790"/>
      <c r="K27" s="297">
        <f>IF($A27&lt;&gt;0,VLOOKUP($A27,'選手データ'!$C$2:$V$102,3,FALSE),"")</f>
      </c>
      <c r="L27" s="791">
        <f>IF($A27&lt;&gt;0,VLOOKUP($A27,'選手データ'!$C$2:$V$102,9,FALSE),"")</f>
      </c>
      <c r="M27" s="792"/>
      <c r="N27" s="793"/>
      <c r="O27" s="794">
        <f>IF($A27&lt;&gt;0,VLOOKUP($A27,'選手データ'!$C$2:$V$102,2,FALSE),"")</f>
      </c>
      <c r="P27" s="795"/>
      <c r="Q27" s="796"/>
      <c r="R27" s="797">
        <f>IF($A27&lt;&gt;0,VLOOKUP($A27,'選手データ'!$C$2:$V$102,7,FALSE),"")</f>
      </c>
      <c r="S27" s="798"/>
      <c r="T27" s="799"/>
      <c r="U27" s="797">
        <f>IF($A27&lt;&gt;0,VLOOKUP($A27,'選手データ'!$C$2:$V$102,8,FALSE),"")</f>
      </c>
      <c r="V27" s="798"/>
      <c r="W27" s="799"/>
      <c r="X27" s="785">
        <f>IF($A27&lt;&gt;0,VLOOKUP($A27,'選手データ'!$C$2:$V$102,10,FALSE),"")</f>
      </c>
      <c r="Y27" s="785"/>
      <c r="Z27" s="786"/>
      <c r="AA27" s="188"/>
      <c r="AB27" s="308">
        <f>IF($A27&lt;&gt;0,VLOOKUP($A27,'選手データ'!$C$2:$V$102,4,FALSE),"")</f>
      </c>
      <c r="AC27" s="188"/>
      <c r="AD27" s="366"/>
      <c r="AE27" s="366"/>
      <c r="AF27" s="366"/>
      <c r="AG27" s="367"/>
      <c r="AH27" s="373"/>
      <c r="AI27" s="188"/>
      <c r="AJ27" s="188"/>
      <c r="AK27" s="188"/>
      <c r="AL27" s="188"/>
      <c r="AM27" s="188"/>
      <c r="AN27" s="188"/>
      <c r="AO27" s="188"/>
      <c r="AP27" s="188"/>
      <c r="AQ27" s="188"/>
      <c r="AR27" s="188"/>
      <c r="AS27" s="188"/>
      <c r="AT27" s="188"/>
      <c r="AU27" s="188"/>
      <c r="AV27" s="188"/>
    </row>
    <row r="28" spans="1:48" ht="30" customHeight="1">
      <c r="A28" s="276"/>
      <c r="B28" s="185">
        <v>15</v>
      </c>
      <c r="C28" s="293"/>
      <c r="D28" s="787">
        <f>IF($A28&lt;&gt;0,VLOOKUP($A28,'選手データ'!$C$2:$V$102,4,FALSE),"")</f>
      </c>
      <c r="E28" s="785"/>
      <c r="F28" s="785"/>
      <c r="G28" s="788"/>
      <c r="H28" s="789">
        <f>IF($A28&lt;&gt;0,VLOOKUP($A28,'選手データ'!$C$2:$V$102,5,FALSE),"")</f>
      </c>
      <c r="I28" s="789"/>
      <c r="J28" s="790"/>
      <c r="K28" s="297">
        <f>IF($A28&lt;&gt;0,VLOOKUP($A28,'選手データ'!$C$2:$V$102,3,FALSE),"")</f>
      </c>
      <c r="L28" s="791">
        <f>IF($A28&lt;&gt;0,VLOOKUP($A28,'選手データ'!$C$2:$V$102,9,FALSE),"")</f>
      </c>
      <c r="M28" s="792"/>
      <c r="N28" s="793"/>
      <c r="O28" s="794">
        <f>IF($A28&lt;&gt;0,VLOOKUP($A28,'選手データ'!$C$2:$V$102,2,FALSE),"")</f>
      </c>
      <c r="P28" s="795"/>
      <c r="Q28" s="796"/>
      <c r="R28" s="797">
        <f>IF($A28&lt;&gt;0,VLOOKUP($A28,'選手データ'!$C$2:$V$102,7,FALSE),"")</f>
      </c>
      <c r="S28" s="798"/>
      <c r="T28" s="799"/>
      <c r="U28" s="797">
        <f>IF($A28&lt;&gt;0,VLOOKUP($A28,'選手データ'!$C$2:$V$102,8,FALSE),"")</f>
      </c>
      <c r="V28" s="798"/>
      <c r="W28" s="799"/>
      <c r="X28" s="785">
        <f>IF($A28&lt;&gt;0,VLOOKUP($A28,'選手データ'!$C$2:$V$102,10,FALSE),"")</f>
      </c>
      <c r="Y28" s="785"/>
      <c r="Z28" s="786"/>
      <c r="AA28" s="188"/>
      <c r="AB28" s="308">
        <f>IF($A28&lt;&gt;0,VLOOKUP($A28,'選手データ'!$C$2:$V$102,4,FALSE),"")</f>
      </c>
      <c r="AC28" s="188"/>
      <c r="AD28" s="366"/>
      <c r="AE28" s="366"/>
      <c r="AF28" s="366"/>
      <c r="AG28" s="367"/>
      <c r="AH28" s="373"/>
      <c r="AI28" s="188"/>
      <c r="AJ28" s="188"/>
      <c r="AK28" s="188"/>
      <c r="AL28" s="188"/>
      <c r="AM28" s="188"/>
      <c r="AN28" s="188"/>
      <c r="AO28" s="188"/>
      <c r="AP28" s="188"/>
      <c r="AQ28" s="188"/>
      <c r="AR28" s="188"/>
      <c r="AS28" s="188"/>
      <c r="AT28" s="188"/>
      <c r="AU28" s="188"/>
      <c r="AV28" s="188"/>
    </row>
    <row r="29" spans="1:48" ht="30" customHeight="1">
      <c r="A29" s="276"/>
      <c r="B29" s="185">
        <v>16</v>
      </c>
      <c r="C29" s="293"/>
      <c r="D29" s="787">
        <f>IF($A29&lt;&gt;0,VLOOKUP($A29,'選手データ'!$C$2:$V$102,4,FALSE),"")</f>
      </c>
      <c r="E29" s="785"/>
      <c r="F29" s="785"/>
      <c r="G29" s="788"/>
      <c r="H29" s="789">
        <f>IF($A29&lt;&gt;0,VLOOKUP($A29,'選手データ'!$C$2:$V$102,5,FALSE),"")</f>
      </c>
      <c r="I29" s="789"/>
      <c r="J29" s="790"/>
      <c r="K29" s="297">
        <f>IF($A29&lt;&gt;0,VLOOKUP($A29,'選手データ'!$C$2:$V$102,3,FALSE),"")</f>
      </c>
      <c r="L29" s="791">
        <f>IF($A29&lt;&gt;0,VLOOKUP($A29,'選手データ'!$C$2:$V$102,9,FALSE),"")</f>
      </c>
      <c r="M29" s="792"/>
      <c r="N29" s="793"/>
      <c r="O29" s="794">
        <f>IF($A29&lt;&gt;0,VLOOKUP($A29,'選手データ'!$C$2:$V$102,2,FALSE),"")</f>
      </c>
      <c r="P29" s="795"/>
      <c r="Q29" s="796"/>
      <c r="R29" s="797">
        <f>IF($A29&lt;&gt;0,VLOOKUP($A29,'選手データ'!$C$2:$V$102,7,FALSE),"")</f>
      </c>
      <c r="S29" s="798"/>
      <c r="T29" s="799"/>
      <c r="U29" s="797">
        <f>IF($A29&lt;&gt;0,VLOOKUP($A29,'選手データ'!$C$2:$V$102,8,FALSE),"")</f>
      </c>
      <c r="V29" s="798"/>
      <c r="W29" s="799"/>
      <c r="X29" s="785">
        <f>IF($A29&lt;&gt;0,VLOOKUP($A29,'選手データ'!$C$2:$V$102,10,FALSE),"")</f>
      </c>
      <c r="Y29" s="785"/>
      <c r="Z29" s="786"/>
      <c r="AA29" s="188"/>
      <c r="AB29" s="308">
        <f>IF($A29&lt;&gt;0,VLOOKUP($A29,'選手データ'!$C$2:$V$102,4,FALSE),"")</f>
      </c>
      <c r="AC29" s="188"/>
      <c r="AD29" s="366"/>
      <c r="AE29" s="366"/>
      <c r="AF29" s="366"/>
      <c r="AG29" s="367"/>
      <c r="AH29" s="373"/>
      <c r="AI29" s="188"/>
      <c r="AJ29" s="188"/>
      <c r="AK29" s="188"/>
      <c r="AL29" s="188"/>
      <c r="AM29" s="188"/>
      <c r="AN29" s="188"/>
      <c r="AO29" s="188"/>
      <c r="AP29" s="188"/>
      <c r="AQ29" s="188"/>
      <c r="AR29" s="188"/>
      <c r="AS29" s="188"/>
      <c r="AT29" s="188"/>
      <c r="AU29" s="188"/>
      <c r="AV29" s="188"/>
    </row>
    <row r="30" spans="1:48" ht="30" customHeight="1">
      <c r="A30" s="276"/>
      <c r="B30" s="185">
        <v>17</v>
      </c>
      <c r="C30" s="293"/>
      <c r="D30" s="787">
        <f>IF($A30&lt;&gt;0,VLOOKUP($A30,'選手データ'!$C$2:$V$102,4,FALSE),"")</f>
      </c>
      <c r="E30" s="785"/>
      <c r="F30" s="785"/>
      <c r="G30" s="788"/>
      <c r="H30" s="789">
        <f>IF($A30&lt;&gt;0,VLOOKUP($A30,'選手データ'!$C$2:$V$102,5,FALSE),"")</f>
      </c>
      <c r="I30" s="789"/>
      <c r="J30" s="790"/>
      <c r="K30" s="297">
        <f>IF($A30&lt;&gt;0,VLOOKUP($A30,'選手データ'!$C$2:$V$102,3,FALSE),"")</f>
      </c>
      <c r="L30" s="791">
        <f>IF($A30&lt;&gt;0,VLOOKUP($A30,'選手データ'!$C$2:$V$102,9,FALSE),"")</f>
      </c>
      <c r="M30" s="792"/>
      <c r="N30" s="793"/>
      <c r="O30" s="794">
        <f>IF($A30&lt;&gt;0,VLOOKUP($A30,'選手データ'!$C$2:$V$102,2,FALSE),"")</f>
      </c>
      <c r="P30" s="795"/>
      <c r="Q30" s="796"/>
      <c r="R30" s="797">
        <f>IF($A30&lt;&gt;0,VLOOKUP($A30,'選手データ'!$C$2:$V$102,7,FALSE),"")</f>
      </c>
      <c r="S30" s="798"/>
      <c r="T30" s="799"/>
      <c r="U30" s="797">
        <f>IF($A30&lt;&gt;0,VLOOKUP($A30,'選手データ'!$C$2:$V$102,8,FALSE),"")</f>
      </c>
      <c r="V30" s="798"/>
      <c r="W30" s="799"/>
      <c r="X30" s="785">
        <f>IF($A30&lt;&gt;0,VLOOKUP($A30,'選手データ'!$C$2:$V$102,10,FALSE),"")</f>
      </c>
      <c r="Y30" s="785"/>
      <c r="Z30" s="786"/>
      <c r="AA30" s="188"/>
      <c r="AB30" s="308">
        <f>IF($A30&lt;&gt;0,VLOOKUP($A30,'選手データ'!$C$2:$V$102,4,FALSE),"")</f>
      </c>
      <c r="AC30" s="188"/>
      <c r="AD30" s="373"/>
      <c r="AE30" s="373"/>
      <c r="AF30" s="373"/>
      <c r="AG30" s="373"/>
      <c r="AH30" s="373"/>
      <c r="AI30" s="188"/>
      <c r="AJ30" s="188"/>
      <c r="AK30" s="188"/>
      <c r="AL30" s="188"/>
      <c r="AM30" s="188"/>
      <c r="AN30" s="188"/>
      <c r="AO30" s="188"/>
      <c r="AP30" s="188"/>
      <c r="AQ30" s="188"/>
      <c r="AR30" s="188"/>
      <c r="AS30" s="188"/>
      <c r="AT30" s="188"/>
      <c r="AU30" s="188"/>
      <c r="AV30" s="188"/>
    </row>
    <row r="31" spans="1:48" ht="30" customHeight="1">
      <c r="A31" s="276"/>
      <c r="B31" s="185">
        <v>18</v>
      </c>
      <c r="C31" s="293"/>
      <c r="D31" s="787">
        <f>IF($A31&lt;&gt;0,VLOOKUP($A31,'選手データ'!$C$2:$V$102,4,FALSE),"")</f>
      </c>
      <c r="E31" s="785"/>
      <c r="F31" s="785"/>
      <c r="G31" s="788"/>
      <c r="H31" s="789">
        <f>IF($A31&lt;&gt;0,VLOOKUP($A31,'選手データ'!$C$2:$V$102,5,FALSE),"")</f>
      </c>
      <c r="I31" s="789"/>
      <c r="J31" s="790"/>
      <c r="K31" s="297">
        <f>IF($A31&lt;&gt;0,VLOOKUP($A31,'選手データ'!$C$2:$V$102,3,FALSE),"")</f>
      </c>
      <c r="L31" s="791">
        <f>IF($A31&lt;&gt;0,VLOOKUP($A31,'選手データ'!$C$2:$V$102,9,FALSE),"")</f>
      </c>
      <c r="M31" s="792"/>
      <c r="N31" s="793"/>
      <c r="O31" s="794">
        <f>IF($A31&lt;&gt;0,VLOOKUP($A31,'選手データ'!$C$2:$V$102,2,FALSE),"")</f>
      </c>
      <c r="P31" s="795"/>
      <c r="Q31" s="796"/>
      <c r="R31" s="797">
        <f>IF($A31&lt;&gt;0,VLOOKUP($A31,'選手データ'!$C$2:$V$102,7,FALSE),"")</f>
      </c>
      <c r="S31" s="798"/>
      <c r="T31" s="799"/>
      <c r="U31" s="797">
        <f>IF($A31&lt;&gt;0,VLOOKUP($A31,'選手データ'!$C$2:$V$102,8,FALSE),"")</f>
      </c>
      <c r="V31" s="798"/>
      <c r="W31" s="799"/>
      <c r="X31" s="785">
        <f>IF($A31&lt;&gt;0,VLOOKUP($A31,'選手データ'!$C$2:$V$102,10,FALSE),"")</f>
      </c>
      <c r="Y31" s="785"/>
      <c r="Z31" s="786"/>
      <c r="AA31" s="188"/>
      <c r="AB31" s="308">
        <f>IF($A31&lt;&gt;0,VLOOKUP($A31,'選手データ'!$C$2:$V$102,4,FALSE),"")</f>
      </c>
      <c r="AC31" s="188"/>
      <c r="AD31" s="373"/>
      <c r="AE31" s="373"/>
      <c r="AF31" s="373"/>
      <c r="AG31" s="373"/>
      <c r="AH31" s="373"/>
      <c r="AI31" s="188"/>
      <c r="AJ31" s="188"/>
      <c r="AK31" s="188"/>
      <c r="AL31" s="188"/>
      <c r="AM31" s="188"/>
      <c r="AN31" s="188"/>
      <c r="AO31" s="188"/>
      <c r="AP31" s="188"/>
      <c r="AQ31" s="188"/>
      <c r="AR31" s="188"/>
      <c r="AS31" s="188"/>
      <c r="AT31" s="188"/>
      <c r="AU31" s="188"/>
      <c r="AV31" s="188"/>
    </row>
    <row r="32" spans="1:48" ht="30" customHeight="1">
      <c r="A32" s="276"/>
      <c r="B32" s="185">
        <v>19</v>
      </c>
      <c r="C32" s="293"/>
      <c r="D32" s="787">
        <f>IF($A32&lt;&gt;0,VLOOKUP($A32,'選手データ'!$C$2:$V$102,4,FALSE),"")</f>
      </c>
      <c r="E32" s="785"/>
      <c r="F32" s="785"/>
      <c r="G32" s="788"/>
      <c r="H32" s="789">
        <f>IF($A32&lt;&gt;0,VLOOKUP($A32,'選手データ'!$C$2:$V$102,5,FALSE),"")</f>
      </c>
      <c r="I32" s="789"/>
      <c r="J32" s="790"/>
      <c r="K32" s="297">
        <f>IF($A32&lt;&gt;0,VLOOKUP($A32,'選手データ'!$C$2:$V$102,3,FALSE),"")</f>
      </c>
      <c r="L32" s="791">
        <f>IF($A32&lt;&gt;0,VLOOKUP($A32,'選手データ'!$C$2:$V$102,9,FALSE),"")</f>
      </c>
      <c r="M32" s="792"/>
      <c r="N32" s="793"/>
      <c r="O32" s="794">
        <f>IF($A32&lt;&gt;0,VLOOKUP($A32,'選手データ'!$C$2:$V$102,2,FALSE),"")</f>
      </c>
      <c r="P32" s="795"/>
      <c r="Q32" s="796"/>
      <c r="R32" s="797">
        <f>IF($A32&lt;&gt;0,VLOOKUP($A32,'選手データ'!$C$2:$V$102,7,FALSE),"")</f>
      </c>
      <c r="S32" s="798"/>
      <c r="T32" s="799"/>
      <c r="U32" s="797">
        <f>IF($A32&lt;&gt;0,VLOOKUP($A32,'選手データ'!$C$2:$V$102,8,FALSE),"")</f>
      </c>
      <c r="V32" s="798"/>
      <c r="W32" s="799"/>
      <c r="X32" s="785">
        <f>IF($A32&lt;&gt;0,VLOOKUP($A32,'選手データ'!$C$2:$V$102,10,FALSE),"")</f>
      </c>
      <c r="Y32" s="785"/>
      <c r="Z32" s="786"/>
      <c r="AA32" s="188"/>
      <c r="AB32" s="308">
        <f>IF($A32&lt;&gt;0,VLOOKUP($A32,'選手データ'!$C$2:$V$102,4,FALSE),"")</f>
      </c>
      <c r="AC32" s="188"/>
      <c r="AD32" s="373"/>
      <c r="AE32" s="373"/>
      <c r="AF32" s="373"/>
      <c r="AG32" s="373"/>
      <c r="AH32" s="373"/>
      <c r="AI32" s="188"/>
      <c r="AJ32" s="188"/>
      <c r="AK32" s="188"/>
      <c r="AL32" s="188"/>
      <c r="AM32" s="188"/>
      <c r="AN32" s="188"/>
      <c r="AO32" s="188"/>
      <c r="AP32" s="188"/>
      <c r="AQ32" s="188"/>
      <c r="AR32" s="188"/>
      <c r="AS32" s="188"/>
      <c r="AT32" s="188"/>
      <c r="AU32" s="188"/>
      <c r="AV32" s="188"/>
    </row>
    <row r="33" spans="1:48" ht="30" customHeight="1">
      <c r="A33" s="276"/>
      <c r="B33" s="185">
        <v>20</v>
      </c>
      <c r="C33" s="293"/>
      <c r="D33" s="787">
        <f>IF($A33&lt;&gt;0,VLOOKUP($A33,'選手データ'!$C$2:$V$102,4,FALSE),"")</f>
      </c>
      <c r="E33" s="785"/>
      <c r="F33" s="785"/>
      <c r="G33" s="788"/>
      <c r="H33" s="789">
        <f>IF($A33&lt;&gt;0,VLOOKUP($A33,'選手データ'!$C$2:$V$102,5,FALSE),"")</f>
      </c>
      <c r="I33" s="789"/>
      <c r="J33" s="790"/>
      <c r="K33" s="297">
        <f>IF($A33&lt;&gt;0,VLOOKUP($A33,'選手データ'!$C$2:$V$102,3,FALSE),"")</f>
      </c>
      <c r="L33" s="791">
        <f>IF($A33&lt;&gt;0,VLOOKUP($A33,'選手データ'!$C$2:$V$102,9,FALSE),"")</f>
      </c>
      <c r="M33" s="792"/>
      <c r="N33" s="793"/>
      <c r="O33" s="794">
        <f>IF($A33&lt;&gt;0,VLOOKUP($A33,'選手データ'!$C$2:$V$102,2,FALSE),"")</f>
      </c>
      <c r="P33" s="795"/>
      <c r="Q33" s="796"/>
      <c r="R33" s="797">
        <f>IF($A33&lt;&gt;0,VLOOKUP($A33,'選手データ'!$C$2:$V$102,7,FALSE),"")</f>
      </c>
      <c r="S33" s="798"/>
      <c r="T33" s="799"/>
      <c r="U33" s="797">
        <f>IF($A33&lt;&gt;0,VLOOKUP($A33,'選手データ'!$C$2:$V$102,8,FALSE),"")</f>
      </c>
      <c r="V33" s="798"/>
      <c r="W33" s="799"/>
      <c r="X33" s="785">
        <f>IF($A33&lt;&gt;0,VLOOKUP($A33,'選手データ'!$C$2:$V$102,10,FALSE),"")</f>
      </c>
      <c r="Y33" s="785"/>
      <c r="Z33" s="786"/>
      <c r="AA33" s="188"/>
      <c r="AB33" s="308">
        <f>IF($A33&lt;&gt;0,VLOOKUP($A33,'選手データ'!$C$2:$V$102,4,FALSE),"")</f>
      </c>
      <c r="AC33" s="188"/>
      <c r="AD33" s="373"/>
      <c r="AE33" s="373"/>
      <c r="AF33" s="373"/>
      <c r="AG33" s="373"/>
      <c r="AH33" s="373"/>
      <c r="AI33" s="188"/>
      <c r="AJ33" s="188"/>
      <c r="AK33" s="188"/>
      <c r="AL33" s="188"/>
      <c r="AM33" s="188"/>
      <c r="AN33" s="188"/>
      <c r="AO33" s="188"/>
      <c r="AP33" s="188"/>
      <c r="AQ33" s="188"/>
      <c r="AR33" s="188"/>
      <c r="AS33" s="188"/>
      <c r="AT33" s="188"/>
      <c r="AU33" s="188"/>
      <c r="AV33" s="188"/>
    </row>
    <row r="34" spans="1:48" ht="30" customHeight="1">
      <c r="A34" s="276"/>
      <c r="B34" s="185">
        <v>21</v>
      </c>
      <c r="C34" s="293"/>
      <c r="D34" s="787">
        <f>IF($A34&lt;&gt;0,VLOOKUP($A34,'選手データ'!$C$2:$V$102,4,FALSE),"")</f>
      </c>
      <c r="E34" s="785"/>
      <c r="F34" s="785"/>
      <c r="G34" s="788"/>
      <c r="H34" s="789">
        <f>IF($A34&lt;&gt;0,VLOOKUP($A34,'選手データ'!$C$2:$V$102,5,FALSE),"")</f>
      </c>
      <c r="I34" s="789"/>
      <c r="J34" s="790"/>
      <c r="K34" s="297">
        <f>IF($A34&lt;&gt;0,VLOOKUP($A34,'選手データ'!$C$2:$V$102,3,FALSE),"")</f>
      </c>
      <c r="L34" s="791">
        <f>IF($A34&lt;&gt;0,VLOOKUP($A34,'選手データ'!$C$2:$V$102,9,FALSE),"")</f>
      </c>
      <c r="M34" s="792"/>
      <c r="N34" s="793"/>
      <c r="O34" s="794">
        <f>IF($A34&lt;&gt;0,VLOOKUP($A34,'選手データ'!$C$2:$V$102,2,FALSE),"")</f>
      </c>
      <c r="P34" s="795"/>
      <c r="Q34" s="796"/>
      <c r="R34" s="797">
        <f>IF($A34&lt;&gt;0,VLOOKUP($A34,'選手データ'!$C$2:$V$102,7,FALSE),"")</f>
      </c>
      <c r="S34" s="798"/>
      <c r="T34" s="799"/>
      <c r="U34" s="797">
        <f>IF($A34&lt;&gt;0,VLOOKUP($A34,'選手データ'!$C$2:$V$102,8,FALSE),"")</f>
      </c>
      <c r="V34" s="798"/>
      <c r="W34" s="799"/>
      <c r="X34" s="785">
        <f>IF($A34&lt;&gt;0,VLOOKUP($A34,'選手データ'!$C$2:$V$102,10,FALSE),"")</f>
      </c>
      <c r="Y34" s="785"/>
      <c r="Z34" s="786"/>
      <c r="AA34" s="188"/>
      <c r="AB34" s="308">
        <f>IF($A34&lt;&gt;0,VLOOKUP($A34,'選手データ'!$C$2:$V$102,4,FALSE),"")</f>
      </c>
      <c r="AC34" s="188"/>
      <c r="AD34" s="373"/>
      <c r="AE34" s="373"/>
      <c r="AF34" s="373"/>
      <c r="AG34" s="373"/>
      <c r="AH34" s="373"/>
      <c r="AI34" s="188"/>
      <c r="AJ34" s="188"/>
      <c r="AK34" s="188"/>
      <c r="AL34" s="188"/>
      <c r="AM34" s="188"/>
      <c r="AN34" s="188"/>
      <c r="AO34" s="188"/>
      <c r="AP34" s="188"/>
      <c r="AQ34" s="188"/>
      <c r="AR34" s="188"/>
      <c r="AS34" s="188"/>
      <c r="AT34" s="188"/>
      <c r="AU34" s="188"/>
      <c r="AV34" s="188"/>
    </row>
    <row r="35" spans="1:48" ht="30" customHeight="1">
      <c r="A35" s="276"/>
      <c r="B35" s="185">
        <v>22</v>
      </c>
      <c r="C35" s="293"/>
      <c r="D35" s="787">
        <f>IF($A35&lt;&gt;0,VLOOKUP($A35,'選手データ'!$C$2:$V$102,4,FALSE),"")</f>
      </c>
      <c r="E35" s="785"/>
      <c r="F35" s="785"/>
      <c r="G35" s="788"/>
      <c r="H35" s="789">
        <f>IF($A35&lt;&gt;0,VLOOKUP($A35,'選手データ'!$C$2:$V$102,5,FALSE),"")</f>
      </c>
      <c r="I35" s="789"/>
      <c r="J35" s="790"/>
      <c r="K35" s="297">
        <f>IF($A35&lt;&gt;0,VLOOKUP($A35,'選手データ'!$C$2:$V$102,3,FALSE),"")</f>
      </c>
      <c r="L35" s="791">
        <f>IF($A35&lt;&gt;0,VLOOKUP($A35,'選手データ'!$C$2:$V$102,9,FALSE),"")</f>
      </c>
      <c r="M35" s="792"/>
      <c r="N35" s="793"/>
      <c r="O35" s="794">
        <f>IF($A35&lt;&gt;0,VLOOKUP($A35,'選手データ'!$C$2:$V$102,2,FALSE),"")</f>
      </c>
      <c r="P35" s="795"/>
      <c r="Q35" s="796"/>
      <c r="R35" s="797">
        <f>IF($A35&lt;&gt;0,VLOOKUP($A35,'選手データ'!$C$2:$V$102,7,FALSE),"")</f>
      </c>
      <c r="S35" s="798"/>
      <c r="T35" s="799"/>
      <c r="U35" s="797">
        <f>IF($A35&lt;&gt;0,VLOOKUP($A35,'選手データ'!$C$2:$V$102,8,FALSE),"")</f>
      </c>
      <c r="V35" s="798"/>
      <c r="W35" s="799"/>
      <c r="X35" s="785">
        <f>IF($A35&lt;&gt;0,VLOOKUP($A35,'選手データ'!$C$2:$V$102,10,FALSE),"")</f>
      </c>
      <c r="Y35" s="785"/>
      <c r="Z35" s="786"/>
      <c r="AA35" s="188"/>
      <c r="AB35" s="308">
        <f>IF($A35&lt;&gt;0,VLOOKUP($A35,'選手データ'!$C$2:$V$102,4,FALSE),"")</f>
      </c>
      <c r="AC35" s="188"/>
      <c r="AD35" s="373"/>
      <c r="AE35" s="373"/>
      <c r="AF35" s="373"/>
      <c r="AG35" s="373"/>
      <c r="AH35" s="373"/>
      <c r="AI35" s="188"/>
      <c r="AJ35" s="188"/>
      <c r="AK35" s="188"/>
      <c r="AL35" s="188"/>
      <c r="AM35" s="188"/>
      <c r="AN35" s="188"/>
      <c r="AO35" s="188"/>
      <c r="AP35" s="188"/>
      <c r="AQ35" s="188"/>
      <c r="AR35" s="188"/>
      <c r="AS35" s="188"/>
      <c r="AT35" s="188"/>
      <c r="AU35" s="188"/>
      <c r="AV35" s="188"/>
    </row>
    <row r="36" spans="1:48" ht="30" customHeight="1">
      <c r="A36" s="276"/>
      <c r="B36" s="185">
        <v>23</v>
      </c>
      <c r="C36" s="293"/>
      <c r="D36" s="787">
        <f>IF($A36&lt;&gt;0,VLOOKUP($A36,'選手データ'!$C$2:$V$102,4,FALSE),"")</f>
      </c>
      <c r="E36" s="785"/>
      <c r="F36" s="785"/>
      <c r="G36" s="788"/>
      <c r="H36" s="789">
        <f>IF($A36&lt;&gt;0,VLOOKUP($A36,'選手データ'!$C$2:$V$102,5,FALSE),"")</f>
      </c>
      <c r="I36" s="789"/>
      <c r="J36" s="790"/>
      <c r="K36" s="297">
        <f>IF($A36&lt;&gt;0,VLOOKUP($A36,'選手データ'!$C$2:$V$102,3,FALSE),"")</f>
      </c>
      <c r="L36" s="791">
        <f>IF($A36&lt;&gt;0,VLOOKUP($A36,'選手データ'!$C$2:$V$102,9,FALSE),"")</f>
      </c>
      <c r="M36" s="792"/>
      <c r="N36" s="793"/>
      <c r="O36" s="794">
        <f>IF($A36&lt;&gt;0,VLOOKUP($A36,'選手データ'!$C$2:$V$102,2,FALSE),"")</f>
      </c>
      <c r="P36" s="795"/>
      <c r="Q36" s="796"/>
      <c r="R36" s="797">
        <f>IF($A36&lt;&gt;0,VLOOKUP($A36,'選手データ'!$C$2:$V$102,7,FALSE),"")</f>
      </c>
      <c r="S36" s="798"/>
      <c r="T36" s="799"/>
      <c r="U36" s="797">
        <f>IF($A36&lt;&gt;0,VLOOKUP($A36,'選手データ'!$C$2:$V$102,8,FALSE),"")</f>
      </c>
      <c r="V36" s="798"/>
      <c r="W36" s="799"/>
      <c r="X36" s="785">
        <f>IF($A36&lt;&gt;0,VLOOKUP($A36,'選手データ'!$C$2:$V$102,10,FALSE),"")</f>
      </c>
      <c r="Y36" s="785"/>
      <c r="Z36" s="786"/>
      <c r="AA36" s="188"/>
      <c r="AB36" s="308"/>
      <c r="AC36" s="188"/>
      <c r="AD36" s="373"/>
      <c r="AE36" s="373"/>
      <c r="AF36" s="373"/>
      <c r="AG36" s="373"/>
      <c r="AH36" s="373"/>
      <c r="AI36" s="188"/>
      <c r="AJ36" s="188"/>
      <c r="AK36" s="188"/>
      <c r="AL36" s="188"/>
      <c r="AM36" s="188"/>
      <c r="AN36" s="188"/>
      <c r="AO36" s="188"/>
      <c r="AP36" s="188"/>
      <c r="AQ36" s="188"/>
      <c r="AR36" s="188"/>
      <c r="AS36" s="188"/>
      <c r="AT36" s="188"/>
      <c r="AU36" s="188"/>
      <c r="AV36" s="188"/>
    </row>
    <row r="37" spans="1:48" ht="30" customHeight="1">
      <c r="A37" s="276"/>
      <c r="B37" s="185">
        <v>24</v>
      </c>
      <c r="C37" s="293"/>
      <c r="D37" s="787">
        <f>IF($A37&lt;&gt;0,VLOOKUP($A37,'選手データ'!$C$2:$V$102,4,FALSE),"")</f>
      </c>
      <c r="E37" s="785"/>
      <c r="F37" s="785"/>
      <c r="G37" s="788"/>
      <c r="H37" s="789">
        <f>IF($A37&lt;&gt;0,VLOOKUP($A37,'選手データ'!$C$2:$V$102,5,FALSE),"")</f>
      </c>
      <c r="I37" s="789"/>
      <c r="J37" s="790"/>
      <c r="K37" s="297">
        <f>IF($A37&lt;&gt;0,VLOOKUP($A37,'選手データ'!$C$2:$V$102,3,FALSE),"")</f>
      </c>
      <c r="L37" s="791">
        <f>IF($A37&lt;&gt;0,VLOOKUP($A37,'選手データ'!$C$2:$V$102,9,FALSE),"")</f>
      </c>
      <c r="M37" s="792"/>
      <c r="N37" s="793"/>
      <c r="O37" s="794">
        <f>IF($A37&lt;&gt;0,VLOOKUP($A37,'選手データ'!$C$2:$V$102,2,FALSE),"")</f>
      </c>
      <c r="P37" s="795"/>
      <c r="Q37" s="796"/>
      <c r="R37" s="797">
        <f>IF($A37&lt;&gt;0,VLOOKUP($A37,'選手データ'!$C$2:$V$102,7,FALSE),"")</f>
      </c>
      <c r="S37" s="798"/>
      <c r="T37" s="799"/>
      <c r="U37" s="797">
        <f>IF($A37&lt;&gt;0,VLOOKUP($A37,'選手データ'!$C$2:$V$102,8,FALSE),"")</f>
      </c>
      <c r="V37" s="798"/>
      <c r="W37" s="799"/>
      <c r="X37" s="785">
        <f>IF($A37&lt;&gt;0,VLOOKUP($A37,'選手データ'!$C$2:$V$102,10,FALSE),"")</f>
      </c>
      <c r="Y37" s="785"/>
      <c r="Z37" s="786"/>
      <c r="AA37" s="188"/>
      <c r="AB37" s="308"/>
      <c r="AC37" s="188"/>
      <c r="AD37" s="373"/>
      <c r="AE37" s="373"/>
      <c r="AF37" s="373"/>
      <c r="AG37" s="373"/>
      <c r="AH37" s="373"/>
      <c r="AI37" s="188"/>
      <c r="AJ37" s="188"/>
      <c r="AK37" s="188"/>
      <c r="AL37" s="188"/>
      <c r="AM37" s="188"/>
      <c r="AN37" s="188"/>
      <c r="AO37" s="188"/>
      <c r="AP37" s="188"/>
      <c r="AQ37" s="188"/>
      <c r="AR37" s="188"/>
      <c r="AS37" s="188"/>
      <c r="AT37" s="188"/>
      <c r="AU37" s="188"/>
      <c r="AV37" s="188"/>
    </row>
    <row r="38" spans="1:48" ht="30" customHeight="1">
      <c r="A38" s="276"/>
      <c r="B38" s="185">
        <v>25</v>
      </c>
      <c r="C38" s="293"/>
      <c r="D38" s="787">
        <f>IF($A38&lt;&gt;0,VLOOKUP($A38,'選手データ'!$C$2:$V$102,4,FALSE),"")</f>
      </c>
      <c r="E38" s="785"/>
      <c r="F38" s="785"/>
      <c r="G38" s="788"/>
      <c r="H38" s="789">
        <f>IF($A38&lt;&gt;0,VLOOKUP($A38,'選手データ'!$C$2:$V$102,5,FALSE),"")</f>
      </c>
      <c r="I38" s="789"/>
      <c r="J38" s="790"/>
      <c r="K38" s="297">
        <f>IF($A38&lt;&gt;0,VLOOKUP($A38,'選手データ'!$C$2:$V$102,3,FALSE),"")</f>
      </c>
      <c r="L38" s="791">
        <f>IF($A38&lt;&gt;0,VLOOKUP($A38,'選手データ'!$C$2:$V$102,9,FALSE),"")</f>
      </c>
      <c r="M38" s="792"/>
      <c r="N38" s="793"/>
      <c r="O38" s="794">
        <f>IF($A38&lt;&gt;0,VLOOKUP($A38,'選手データ'!$C$2:$V$102,2,FALSE),"")</f>
      </c>
      <c r="P38" s="795"/>
      <c r="Q38" s="796"/>
      <c r="R38" s="797">
        <f>IF($A38&lt;&gt;0,VLOOKUP($A38,'選手データ'!$C$2:$V$102,7,FALSE),"")</f>
      </c>
      <c r="S38" s="798"/>
      <c r="T38" s="799"/>
      <c r="U38" s="797">
        <f>IF($A38&lt;&gt;0,VLOOKUP($A38,'選手データ'!$C$2:$V$102,8,FALSE),"")</f>
      </c>
      <c r="V38" s="798"/>
      <c r="W38" s="799"/>
      <c r="X38" s="785">
        <f>IF($A38&lt;&gt;0,VLOOKUP($A38,'選手データ'!$C$2:$V$102,10,FALSE),"")</f>
      </c>
      <c r="Y38" s="785"/>
      <c r="Z38" s="786"/>
      <c r="AA38" s="188"/>
      <c r="AB38" s="308"/>
      <c r="AC38" s="188"/>
      <c r="AD38" s="373"/>
      <c r="AE38" s="373"/>
      <c r="AF38" s="373"/>
      <c r="AG38" s="373"/>
      <c r="AH38" s="373"/>
      <c r="AI38" s="188"/>
      <c r="AJ38" s="188"/>
      <c r="AK38" s="188"/>
      <c r="AL38" s="188"/>
      <c r="AM38" s="188"/>
      <c r="AN38" s="188"/>
      <c r="AO38" s="188"/>
      <c r="AP38" s="188"/>
      <c r="AQ38" s="188"/>
      <c r="AR38" s="188"/>
      <c r="AS38" s="188"/>
      <c r="AT38" s="188"/>
      <c r="AU38" s="188"/>
      <c r="AV38" s="188"/>
    </row>
    <row r="39" spans="1:48" ht="30" customHeight="1">
      <c r="A39" s="276"/>
      <c r="B39" s="185">
        <v>26</v>
      </c>
      <c r="C39" s="293"/>
      <c r="D39" s="787">
        <f>IF($A39&lt;&gt;0,VLOOKUP($A39,'選手データ'!$C$2:$V$102,4,FALSE),"")</f>
      </c>
      <c r="E39" s="785"/>
      <c r="F39" s="785"/>
      <c r="G39" s="788"/>
      <c r="H39" s="789">
        <f>IF($A39&lt;&gt;0,VLOOKUP($A39,'選手データ'!$C$2:$V$102,5,FALSE),"")</f>
      </c>
      <c r="I39" s="789"/>
      <c r="J39" s="790"/>
      <c r="K39" s="297">
        <f>IF($A39&lt;&gt;0,VLOOKUP($A39,'選手データ'!$C$2:$V$102,3,FALSE),"")</f>
      </c>
      <c r="L39" s="791">
        <f>IF($A39&lt;&gt;0,VLOOKUP($A39,'選手データ'!$C$2:$V$102,9,FALSE),"")</f>
      </c>
      <c r="M39" s="792"/>
      <c r="N39" s="793"/>
      <c r="O39" s="794">
        <f>IF($A39&lt;&gt;0,VLOOKUP($A39,'選手データ'!$C$2:$V$102,2,FALSE),"")</f>
      </c>
      <c r="P39" s="795"/>
      <c r="Q39" s="796"/>
      <c r="R39" s="797">
        <f>IF($A39&lt;&gt;0,VLOOKUP($A39,'選手データ'!$C$2:$V$102,7,FALSE),"")</f>
      </c>
      <c r="S39" s="798"/>
      <c r="T39" s="799"/>
      <c r="U39" s="797">
        <f>IF($A39&lt;&gt;0,VLOOKUP($A39,'選手データ'!$C$2:$V$102,8,FALSE),"")</f>
      </c>
      <c r="V39" s="798"/>
      <c r="W39" s="799"/>
      <c r="X39" s="785">
        <f>IF($A39&lt;&gt;0,VLOOKUP($A39,'選手データ'!$C$2:$V$102,10,FALSE),"")</f>
      </c>
      <c r="Y39" s="785"/>
      <c r="Z39" s="786"/>
      <c r="AA39" s="188"/>
      <c r="AB39" s="308"/>
      <c r="AC39" s="188"/>
      <c r="AD39" s="373"/>
      <c r="AE39" s="373"/>
      <c r="AF39" s="373"/>
      <c r="AG39" s="373"/>
      <c r="AH39" s="373"/>
      <c r="AI39" s="188"/>
      <c r="AJ39" s="188"/>
      <c r="AK39" s="188"/>
      <c r="AL39" s="188"/>
      <c r="AM39" s="188"/>
      <c r="AN39" s="188"/>
      <c r="AO39" s="188"/>
      <c r="AP39" s="188"/>
      <c r="AQ39" s="188"/>
      <c r="AR39" s="188"/>
      <c r="AS39" s="188"/>
      <c r="AT39" s="188"/>
      <c r="AU39" s="188"/>
      <c r="AV39" s="188"/>
    </row>
    <row r="40" spans="1:48" ht="30" customHeight="1">
      <c r="A40" s="276"/>
      <c r="B40" s="185">
        <v>27</v>
      </c>
      <c r="C40" s="293"/>
      <c r="D40" s="787">
        <f>IF($A40&lt;&gt;0,VLOOKUP($A40,'選手データ'!$C$2:$V$102,4,FALSE),"")</f>
      </c>
      <c r="E40" s="785"/>
      <c r="F40" s="785"/>
      <c r="G40" s="788"/>
      <c r="H40" s="789">
        <f>IF($A40&lt;&gt;0,VLOOKUP($A40,'選手データ'!$C$2:$V$102,5,FALSE),"")</f>
      </c>
      <c r="I40" s="789"/>
      <c r="J40" s="790"/>
      <c r="K40" s="297">
        <f>IF($A40&lt;&gt;0,VLOOKUP($A40,'選手データ'!$C$2:$V$102,3,FALSE),"")</f>
      </c>
      <c r="L40" s="791">
        <f>IF($A40&lt;&gt;0,VLOOKUP($A40,'選手データ'!$C$2:$V$102,9,FALSE),"")</f>
      </c>
      <c r="M40" s="792"/>
      <c r="N40" s="793"/>
      <c r="O40" s="794">
        <f>IF($A40&lt;&gt;0,VLOOKUP($A40,'選手データ'!$C$2:$V$102,2,FALSE),"")</f>
      </c>
      <c r="P40" s="795"/>
      <c r="Q40" s="796"/>
      <c r="R40" s="797">
        <f>IF($A40&lt;&gt;0,VLOOKUP($A40,'選手データ'!$C$2:$V$102,7,FALSE),"")</f>
      </c>
      <c r="S40" s="798"/>
      <c r="T40" s="799"/>
      <c r="U40" s="797">
        <f>IF($A40&lt;&gt;0,VLOOKUP($A40,'選手データ'!$C$2:$V$102,8,FALSE),"")</f>
      </c>
      <c r="V40" s="798"/>
      <c r="W40" s="799"/>
      <c r="X40" s="785">
        <f>IF($A40&lt;&gt;0,VLOOKUP($A40,'選手データ'!$C$2:$V$102,10,FALSE),"")</f>
      </c>
      <c r="Y40" s="785"/>
      <c r="Z40" s="786"/>
      <c r="AA40" s="188"/>
      <c r="AB40" s="308"/>
      <c r="AC40" s="188"/>
      <c r="AD40" s="373"/>
      <c r="AE40" s="373"/>
      <c r="AF40" s="373"/>
      <c r="AG40" s="373"/>
      <c r="AH40" s="373"/>
      <c r="AI40" s="188"/>
      <c r="AJ40" s="188"/>
      <c r="AK40" s="188"/>
      <c r="AL40" s="188"/>
      <c r="AM40" s="188"/>
      <c r="AN40" s="188"/>
      <c r="AO40" s="188"/>
      <c r="AP40" s="188"/>
      <c r="AQ40" s="188"/>
      <c r="AR40" s="188"/>
      <c r="AS40" s="188"/>
      <c r="AT40" s="188"/>
      <c r="AU40" s="188"/>
      <c r="AV40" s="188"/>
    </row>
    <row r="41" spans="1:48" ht="30" customHeight="1">
      <c r="A41" s="276"/>
      <c r="B41" s="185">
        <v>28</v>
      </c>
      <c r="C41" s="293"/>
      <c r="D41" s="787">
        <f>IF($A41&lt;&gt;0,VLOOKUP($A41,'選手データ'!$C$2:$V$102,4,FALSE),"")</f>
      </c>
      <c r="E41" s="785"/>
      <c r="F41" s="785"/>
      <c r="G41" s="788"/>
      <c r="H41" s="789">
        <f>IF($A41&lt;&gt;0,VLOOKUP($A41,'選手データ'!$C$2:$V$102,5,FALSE),"")</f>
      </c>
      <c r="I41" s="789"/>
      <c r="J41" s="790"/>
      <c r="K41" s="297">
        <f>IF($A41&lt;&gt;0,VLOOKUP($A41,'選手データ'!$C$2:$V$102,3,FALSE),"")</f>
      </c>
      <c r="L41" s="791">
        <f>IF($A41&lt;&gt;0,VLOOKUP($A41,'選手データ'!$C$2:$V$102,9,FALSE),"")</f>
      </c>
      <c r="M41" s="792"/>
      <c r="N41" s="793"/>
      <c r="O41" s="794">
        <f>IF($A41&lt;&gt;0,VLOOKUP($A41,'選手データ'!$C$2:$V$102,2,FALSE),"")</f>
      </c>
      <c r="P41" s="795"/>
      <c r="Q41" s="796"/>
      <c r="R41" s="797">
        <f>IF($A41&lt;&gt;0,VLOOKUP($A41,'選手データ'!$C$2:$V$102,7,FALSE),"")</f>
      </c>
      <c r="S41" s="798"/>
      <c r="T41" s="799"/>
      <c r="U41" s="797">
        <f>IF($A41&lt;&gt;0,VLOOKUP($A41,'選手データ'!$C$2:$V$102,8,FALSE),"")</f>
      </c>
      <c r="V41" s="798"/>
      <c r="W41" s="799"/>
      <c r="X41" s="785">
        <f>IF($A41&lt;&gt;0,VLOOKUP($A41,'選手データ'!$C$2:$V$102,10,FALSE),"")</f>
      </c>
      <c r="Y41" s="785"/>
      <c r="Z41" s="786"/>
      <c r="AA41" s="188"/>
      <c r="AB41" s="308"/>
      <c r="AC41" s="188"/>
      <c r="AD41" s="373"/>
      <c r="AE41" s="373"/>
      <c r="AF41" s="373"/>
      <c r="AG41" s="373"/>
      <c r="AH41" s="373"/>
      <c r="AI41" s="188"/>
      <c r="AJ41" s="188"/>
      <c r="AK41" s="188"/>
      <c r="AL41" s="188"/>
      <c r="AM41" s="188"/>
      <c r="AN41" s="188"/>
      <c r="AO41" s="188"/>
      <c r="AP41" s="188"/>
      <c r="AQ41" s="188"/>
      <c r="AR41" s="188"/>
      <c r="AS41" s="188"/>
      <c r="AT41" s="188"/>
      <c r="AU41" s="188"/>
      <c r="AV41" s="188"/>
    </row>
    <row r="42" spans="1:48" ht="30" customHeight="1">
      <c r="A42" s="276"/>
      <c r="B42" s="185">
        <v>29</v>
      </c>
      <c r="C42" s="293"/>
      <c r="D42" s="787">
        <f>IF($A42&lt;&gt;0,VLOOKUP($A42,'選手データ'!$C$2:$V$102,4,FALSE),"")</f>
      </c>
      <c r="E42" s="785"/>
      <c r="F42" s="785"/>
      <c r="G42" s="788"/>
      <c r="H42" s="789">
        <f>IF($A42&lt;&gt;0,VLOOKUP($A42,'選手データ'!$C$2:$V$102,5,FALSE),"")</f>
      </c>
      <c r="I42" s="789"/>
      <c r="J42" s="790"/>
      <c r="K42" s="297">
        <f>IF($A42&lt;&gt;0,VLOOKUP($A42,'選手データ'!$C$2:$V$102,3,FALSE),"")</f>
      </c>
      <c r="L42" s="791">
        <f>IF($A42&lt;&gt;0,VLOOKUP($A42,'選手データ'!$C$2:$V$102,9,FALSE),"")</f>
      </c>
      <c r="M42" s="792"/>
      <c r="N42" s="793"/>
      <c r="O42" s="794">
        <f>IF($A42&lt;&gt;0,VLOOKUP($A42,'選手データ'!$C$2:$V$102,2,FALSE),"")</f>
      </c>
      <c r="P42" s="795"/>
      <c r="Q42" s="796"/>
      <c r="R42" s="797">
        <f>IF($A42&lt;&gt;0,VLOOKUP($A42,'選手データ'!$C$2:$V$102,7,FALSE),"")</f>
      </c>
      <c r="S42" s="798"/>
      <c r="T42" s="799"/>
      <c r="U42" s="797">
        <f>IF($A42&lt;&gt;0,VLOOKUP($A42,'選手データ'!$C$2:$V$102,8,FALSE),"")</f>
      </c>
      <c r="V42" s="798"/>
      <c r="W42" s="799"/>
      <c r="X42" s="785">
        <f>IF($A42&lt;&gt;0,VLOOKUP($A42,'選手データ'!$C$2:$V$102,10,FALSE),"")</f>
      </c>
      <c r="Y42" s="785"/>
      <c r="Z42" s="786"/>
      <c r="AA42" s="188"/>
      <c r="AB42" s="308"/>
      <c r="AC42" s="188"/>
      <c r="AD42" s="373"/>
      <c r="AE42" s="373"/>
      <c r="AF42" s="373"/>
      <c r="AG42" s="373"/>
      <c r="AH42" s="373"/>
      <c r="AI42" s="188"/>
      <c r="AJ42" s="188"/>
      <c r="AK42" s="188"/>
      <c r="AL42" s="188"/>
      <c r="AM42" s="188"/>
      <c r="AN42" s="188"/>
      <c r="AO42" s="188"/>
      <c r="AP42" s="188"/>
      <c r="AQ42" s="188"/>
      <c r="AR42" s="188"/>
      <c r="AS42" s="188"/>
      <c r="AT42" s="188"/>
      <c r="AU42" s="188"/>
      <c r="AV42" s="188"/>
    </row>
    <row r="43" spans="1:48" ht="30" customHeight="1" thickBot="1">
      <c r="A43" s="276"/>
      <c r="B43" s="186">
        <v>30</v>
      </c>
      <c r="C43" s="294"/>
      <c r="D43" s="823">
        <f>IF($A43&lt;&gt;0,VLOOKUP($A43,'選手データ'!$C$2:$V$102,4,FALSE),"")</f>
      </c>
      <c r="E43" s="824"/>
      <c r="F43" s="824"/>
      <c r="G43" s="905"/>
      <c r="H43" s="901">
        <f>IF($A43&lt;&gt;0,VLOOKUP($A43,'選手データ'!$C$2:$V$102,5,FALSE),"")</f>
      </c>
      <c r="I43" s="901"/>
      <c r="J43" s="902"/>
      <c r="K43" s="298">
        <f>IF($A43&lt;&gt;0,VLOOKUP($A43,'選手データ'!$C$2:$V$102,3,FALSE),"")</f>
      </c>
      <c r="L43" s="906">
        <f>IF($A43&lt;&gt;0,VLOOKUP($A43,'選手データ'!$C$2:$V$102,9,FALSE),"")</f>
      </c>
      <c r="M43" s="907"/>
      <c r="N43" s="908"/>
      <c r="O43" s="970">
        <f>IF($A43&lt;&gt;0,VLOOKUP($A43,'選手データ'!$C$2:$V$102,2,FALSE),"")</f>
      </c>
      <c r="P43" s="971"/>
      <c r="Q43" s="972"/>
      <c r="R43" s="967">
        <f>IF($A43&lt;&gt;0,VLOOKUP($A43,'選手データ'!$C$2:$V$102,7,FALSE),"")</f>
      </c>
      <c r="S43" s="968"/>
      <c r="T43" s="969"/>
      <c r="U43" s="967">
        <f>IF($A43&lt;&gt;0,VLOOKUP($A43,'選手データ'!$C$2:$V$102,8,FALSE),"")</f>
      </c>
      <c r="V43" s="968"/>
      <c r="W43" s="969"/>
      <c r="X43" s="824">
        <f>IF($A43&lt;&gt;0,VLOOKUP($A43,'選手データ'!$C$2:$V$102,10,FALSE),"")</f>
      </c>
      <c r="Y43" s="824"/>
      <c r="Z43" s="899"/>
      <c r="AA43" s="188"/>
      <c r="AB43" s="308">
        <f>IF($A43&lt;&gt;0,VLOOKUP($A43,'選手データ'!$C$2:$V$102,4,FALSE),"")</f>
      </c>
      <c r="AC43" s="188"/>
      <c r="AD43" s="373"/>
      <c r="AE43" s="373"/>
      <c r="AF43" s="373"/>
      <c r="AG43" s="373"/>
      <c r="AH43" s="373"/>
      <c r="AI43" s="188"/>
      <c r="AJ43" s="188"/>
      <c r="AK43" s="188"/>
      <c r="AL43" s="188"/>
      <c r="AM43" s="188"/>
      <c r="AN43" s="188"/>
      <c r="AO43" s="188"/>
      <c r="AP43" s="188"/>
      <c r="AQ43" s="188"/>
      <c r="AR43" s="188"/>
      <c r="AS43" s="188"/>
      <c r="AT43" s="188"/>
      <c r="AU43" s="188"/>
      <c r="AV43" s="188"/>
    </row>
    <row r="44" spans="1:48" ht="9.75" customHeight="1" thickTop="1">
      <c r="A44" s="816" t="s">
        <v>679</v>
      </c>
      <c r="B44" s="59"/>
      <c r="C44" s="93"/>
      <c r="D44" s="9"/>
      <c r="E44" s="9"/>
      <c r="F44" s="9"/>
      <c r="G44" s="9"/>
      <c r="H44" s="9"/>
      <c r="I44" s="9"/>
      <c r="J44" s="9"/>
      <c r="K44" s="9"/>
      <c r="L44" s="9"/>
      <c r="M44" s="9"/>
      <c r="N44" s="9"/>
      <c r="O44" s="9"/>
      <c r="P44" s="9"/>
      <c r="Q44" s="9"/>
      <c r="R44" s="9"/>
      <c r="S44" s="9"/>
      <c r="T44" s="9"/>
      <c r="U44" s="9"/>
      <c r="V44" s="9"/>
      <c r="W44" s="9"/>
      <c r="X44" s="9"/>
      <c r="Y44" s="9"/>
      <c r="Z44" s="50"/>
      <c r="AA44" s="193"/>
      <c r="AB44" s="193"/>
      <c r="AC44" s="188"/>
      <c r="AD44" s="373"/>
      <c r="AE44" s="373"/>
      <c r="AF44" s="373"/>
      <c r="AG44" s="373"/>
      <c r="AH44" s="373"/>
      <c r="AI44" s="188"/>
      <c r="AJ44" s="188"/>
      <c r="AK44" s="188"/>
      <c r="AL44" s="188"/>
      <c r="AM44" s="188"/>
      <c r="AN44" s="188"/>
      <c r="AO44" s="188"/>
      <c r="AP44" s="188"/>
      <c r="AQ44" s="188"/>
      <c r="AR44" s="188"/>
      <c r="AS44" s="188"/>
      <c r="AT44" s="188"/>
      <c r="AU44" s="188"/>
      <c r="AV44" s="188"/>
    </row>
    <row r="45" spans="1:48" ht="21.75" customHeight="1">
      <c r="A45" s="817"/>
      <c r="B45" s="975" t="s">
        <v>713</v>
      </c>
      <c r="C45" s="976"/>
      <c r="D45" s="976"/>
      <c r="E45" s="976"/>
      <c r="F45" s="976"/>
      <c r="G45" s="976"/>
      <c r="H45" s="976"/>
      <c r="I45" s="976"/>
      <c r="J45" s="976"/>
      <c r="K45" s="976"/>
      <c r="L45" s="976"/>
      <c r="M45" s="976"/>
      <c r="N45" s="976"/>
      <c r="O45" s="976"/>
      <c r="P45" s="976"/>
      <c r="Q45" s="976"/>
      <c r="R45" s="976"/>
      <c r="S45" s="976"/>
      <c r="T45" s="976"/>
      <c r="U45" s="976"/>
      <c r="V45" s="976"/>
      <c r="W45" s="976"/>
      <c r="X45" s="976"/>
      <c r="Y45" s="976"/>
      <c r="Z45" s="977"/>
      <c r="AA45" s="194"/>
      <c r="AB45" s="194"/>
      <c r="AC45" s="194"/>
      <c r="AD45" s="368"/>
      <c r="AE45" s="368"/>
      <c r="AF45" s="368"/>
      <c r="AG45" s="368"/>
      <c r="AH45" s="368"/>
      <c r="AI45" s="194"/>
      <c r="AJ45" s="194"/>
      <c r="AK45" s="194"/>
      <c r="AL45" s="194"/>
      <c r="AM45" s="194"/>
      <c r="AN45" s="194"/>
      <c r="AO45" s="194"/>
      <c r="AP45" s="194"/>
      <c r="AQ45" s="188"/>
      <c r="AR45" s="188"/>
      <c r="AS45" s="188"/>
      <c r="AT45" s="188"/>
      <c r="AU45" s="188"/>
      <c r="AV45" s="188"/>
    </row>
    <row r="46" spans="1:48" ht="21.75" customHeight="1">
      <c r="A46" s="817"/>
      <c r="B46" s="54"/>
      <c r="C46" s="800">
        <f ca="1">TODAY()</f>
        <v>43199</v>
      </c>
      <c r="D46" s="800"/>
      <c r="E46" s="800"/>
      <c r="F46" s="800"/>
      <c r="G46" s="800"/>
      <c r="H46" s="800"/>
      <c r="I46" s="800"/>
      <c r="J46" s="9"/>
      <c r="K46" s="9"/>
      <c r="L46" s="22"/>
      <c r="M46" s="22"/>
      <c r="N46" s="22"/>
      <c r="O46" s="965" t="s">
        <v>701</v>
      </c>
      <c r="P46" s="965"/>
      <c r="Q46" s="318"/>
      <c r="R46" s="966" t="s">
        <v>696</v>
      </c>
      <c r="S46" s="966"/>
      <c r="T46" s="966"/>
      <c r="U46" s="966"/>
      <c r="V46" s="966"/>
      <c r="W46" s="966"/>
      <c r="X46" s="22"/>
      <c r="Y46" s="22"/>
      <c r="Z46" s="55"/>
      <c r="AA46" s="195"/>
      <c r="AB46" s="900"/>
      <c r="AC46" s="900"/>
      <c r="AD46" s="369"/>
      <c r="AE46" s="370"/>
      <c r="AF46" s="371"/>
      <c r="AG46" s="370"/>
      <c r="AH46" s="371"/>
      <c r="AI46" s="198"/>
      <c r="AJ46" s="199"/>
      <c r="AK46" s="200"/>
      <c r="AL46" s="200"/>
      <c r="AM46" s="200"/>
      <c r="AN46" s="200"/>
      <c r="AO46" s="200"/>
      <c r="AP46" s="200"/>
      <c r="AQ46" s="188"/>
      <c r="AR46" s="188"/>
      <c r="AS46" s="188"/>
      <c r="AT46" s="188"/>
      <c r="AU46" s="188"/>
      <c r="AV46" s="188"/>
    </row>
    <row r="47" spans="1:48" ht="27" customHeight="1">
      <c r="A47" s="817"/>
      <c r="B47" s="54"/>
      <c r="C47" s="94"/>
      <c r="D47"/>
      <c r="E47"/>
      <c r="F47"/>
      <c r="G47"/>
      <c r="H47"/>
      <c r="I47"/>
      <c r="J47"/>
      <c r="K47"/>
      <c r="L47" s="964" t="s">
        <v>834</v>
      </c>
      <c r="M47" s="964"/>
      <c r="N47" s="964"/>
      <c r="O47" s="973"/>
      <c r="P47" s="973"/>
      <c r="Q47" s="127" t="s">
        <v>563</v>
      </c>
      <c r="R47" s="974"/>
      <c r="S47" s="974"/>
      <c r="T47" s="974"/>
      <c r="U47" s="974"/>
      <c r="V47" s="974"/>
      <c r="W47" s="974"/>
      <c r="X47" s="22"/>
      <c r="Y47" s="344" t="s">
        <v>67</v>
      </c>
      <c r="Z47" s="55"/>
      <c r="AA47" s="193"/>
      <c r="AB47" s="193"/>
      <c r="AC47" s="188"/>
      <c r="AD47" s="373"/>
      <c r="AE47" s="373"/>
      <c r="AF47" s="373"/>
      <c r="AG47" s="373"/>
      <c r="AH47" s="373"/>
      <c r="AI47" s="188"/>
      <c r="AJ47" s="188"/>
      <c r="AK47" s="188"/>
      <c r="AL47" s="188"/>
      <c r="AM47" s="188"/>
      <c r="AN47" s="188"/>
      <c r="AO47" s="188"/>
      <c r="AP47" s="188"/>
      <c r="AQ47" s="188"/>
      <c r="AR47" s="188"/>
      <c r="AS47" s="188"/>
      <c r="AT47" s="188"/>
      <c r="AU47" s="188"/>
      <c r="AV47" s="188"/>
    </row>
    <row r="48" spans="1:48" ht="9.75" customHeight="1" thickBot="1">
      <c r="A48" s="818"/>
      <c r="B48" s="56"/>
      <c r="C48" s="95"/>
      <c r="D48" s="57"/>
      <c r="E48" s="57"/>
      <c r="F48" s="57"/>
      <c r="G48" s="57"/>
      <c r="H48" s="57"/>
      <c r="I48" s="57"/>
      <c r="J48" s="57"/>
      <c r="K48" s="57"/>
      <c r="L48" s="57"/>
      <c r="M48" s="57"/>
      <c r="N48" s="57"/>
      <c r="O48" s="57"/>
      <c r="P48" s="57"/>
      <c r="Q48" s="57"/>
      <c r="R48" s="57"/>
      <c r="S48" s="57"/>
      <c r="T48" s="57"/>
      <c r="U48" s="57"/>
      <c r="V48" s="57"/>
      <c r="W48" s="57"/>
      <c r="X48" s="57"/>
      <c r="Y48" s="57"/>
      <c r="Z48" s="58"/>
      <c r="AA48" s="193"/>
      <c r="AB48" s="193"/>
      <c r="AC48" s="188"/>
      <c r="AD48" s="373"/>
      <c r="AE48" s="373"/>
      <c r="AF48" s="373"/>
      <c r="AG48" s="373"/>
      <c r="AH48" s="373"/>
      <c r="AI48" s="188"/>
      <c r="AJ48" s="188"/>
      <c r="AK48" s="188"/>
      <c r="AL48" s="188"/>
      <c r="AM48" s="188"/>
      <c r="AN48" s="188"/>
      <c r="AO48" s="188"/>
      <c r="AP48" s="188"/>
      <c r="AQ48" s="188"/>
      <c r="AR48" s="188"/>
      <c r="AS48" s="188"/>
      <c r="AT48" s="188"/>
      <c r="AU48" s="188"/>
      <c r="AV48" s="188"/>
    </row>
    <row r="49" spans="1:48" ht="25.5" customHeight="1">
      <c r="A49" s="193"/>
      <c r="B49" s="196"/>
      <c r="C49" s="197"/>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88"/>
      <c r="AD49" s="373"/>
      <c r="AE49" s="373"/>
      <c r="AF49" s="373"/>
      <c r="AG49" s="373"/>
      <c r="AH49" s="373"/>
      <c r="AI49" s="188"/>
      <c r="AJ49" s="188"/>
      <c r="AK49" s="188"/>
      <c r="AL49" s="188"/>
      <c r="AM49" s="188"/>
      <c r="AN49" s="188"/>
      <c r="AO49" s="188"/>
      <c r="AP49" s="188"/>
      <c r="AQ49" s="188"/>
      <c r="AR49" s="188"/>
      <c r="AS49" s="188"/>
      <c r="AT49" s="188"/>
      <c r="AU49" s="188"/>
      <c r="AV49" s="188"/>
    </row>
    <row r="50" spans="1:48" ht="9.75" customHeight="1">
      <c r="A50" s="193"/>
      <c r="B50" s="193"/>
      <c r="C50" s="197"/>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372"/>
      <c r="AE50" s="372"/>
      <c r="AF50" s="372"/>
      <c r="AG50" s="372"/>
      <c r="AH50" s="372"/>
      <c r="AI50" s="193"/>
      <c r="AJ50" s="193"/>
      <c r="AK50" s="193"/>
      <c r="AL50" s="193"/>
      <c r="AM50" s="193"/>
      <c r="AN50" s="193"/>
      <c r="AO50" s="193"/>
      <c r="AP50" s="193"/>
      <c r="AQ50" s="193"/>
      <c r="AR50" s="193"/>
      <c r="AS50" s="193"/>
      <c r="AT50" s="193"/>
      <c r="AU50" s="193"/>
      <c r="AV50" s="193"/>
    </row>
    <row r="51" spans="1:48" ht="24" customHeight="1">
      <c r="A51" s="193"/>
      <c r="B51" s="193"/>
      <c r="C51" s="197"/>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372"/>
      <c r="AE51" s="372"/>
      <c r="AF51" s="372"/>
      <c r="AG51" s="372"/>
      <c r="AH51" s="372"/>
      <c r="AI51" s="193"/>
      <c r="AJ51" s="193"/>
      <c r="AK51" s="193"/>
      <c r="AL51" s="193"/>
      <c r="AM51" s="193"/>
      <c r="AN51" s="193"/>
      <c r="AO51" s="193"/>
      <c r="AP51" s="193"/>
      <c r="AQ51" s="193"/>
      <c r="AR51" s="193"/>
      <c r="AS51" s="193"/>
      <c r="AT51" s="193"/>
      <c r="AU51" s="193"/>
      <c r="AV51" s="193"/>
    </row>
    <row r="52" spans="1:48" ht="24" customHeight="1">
      <c r="A52" s="193"/>
      <c r="B52" s="193"/>
      <c r="C52" s="197"/>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372"/>
      <c r="AE52" s="372"/>
      <c r="AF52" s="372"/>
      <c r="AG52" s="372"/>
      <c r="AH52" s="372"/>
      <c r="AI52" s="193"/>
      <c r="AJ52" s="193"/>
      <c r="AK52" s="193"/>
      <c r="AL52" s="193"/>
      <c r="AM52" s="193"/>
      <c r="AN52" s="193"/>
      <c r="AO52" s="193"/>
      <c r="AP52" s="193"/>
      <c r="AQ52" s="193"/>
      <c r="AR52" s="193"/>
      <c r="AS52" s="193"/>
      <c r="AT52" s="193"/>
      <c r="AU52" s="193"/>
      <c r="AV52" s="193"/>
    </row>
    <row r="53" spans="1:48" ht="27" customHeight="1">
      <c r="A53" s="193"/>
      <c r="B53" s="193"/>
      <c r="C53" s="197"/>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372"/>
      <c r="AE53" s="372"/>
      <c r="AF53" s="372"/>
      <c r="AG53" s="372"/>
      <c r="AH53" s="372"/>
      <c r="AI53" s="193"/>
      <c r="AJ53" s="193"/>
      <c r="AK53" s="193"/>
      <c r="AL53" s="193"/>
      <c r="AM53" s="193"/>
      <c r="AN53" s="193"/>
      <c r="AO53" s="193"/>
      <c r="AP53" s="193"/>
      <c r="AQ53" s="193"/>
      <c r="AR53" s="193"/>
      <c r="AS53" s="193"/>
      <c r="AT53" s="193"/>
      <c r="AU53" s="193"/>
      <c r="AV53" s="193"/>
    </row>
    <row r="54" spans="1:48" ht="9.75" customHeight="1">
      <c r="A54" s="193"/>
      <c r="B54" s="193"/>
      <c r="C54" s="197"/>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372"/>
      <c r="AE54" s="372"/>
      <c r="AF54" s="372"/>
      <c r="AG54" s="372"/>
      <c r="AH54" s="372"/>
      <c r="AI54" s="193"/>
      <c r="AJ54" s="193"/>
      <c r="AK54" s="193"/>
      <c r="AL54" s="193"/>
      <c r="AM54" s="193"/>
      <c r="AN54" s="193"/>
      <c r="AO54" s="193"/>
      <c r="AP54" s="193"/>
      <c r="AQ54" s="193"/>
      <c r="AR54" s="193"/>
      <c r="AS54" s="193"/>
      <c r="AT54" s="193"/>
      <c r="AU54" s="193"/>
      <c r="AV54" s="193"/>
    </row>
    <row r="55" spans="1:48" ht="13.5">
      <c r="A55" s="193"/>
      <c r="B55" s="193"/>
      <c r="C55" s="197"/>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372"/>
      <c r="AE55" s="372"/>
      <c r="AF55" s="372"/>
      <c r="AG55" s="372"/>
      <c r="AH55" s="372"/>
      <c r="AI55" s="193"/>
      <c r="AJ55" s="193"/>
      <c r="AK55" s="193"/>
      <c r="AL55" s="193"/>
      <c r="AM55" s="193"/>
      <c r="AN55" s="193"/>
      <c r="AO55" s="193"/>
      <c r="AP55" s="193"/>
      <c r="AQ55" s="193"/>
      <c r="AR55" s="193"/>
      <c r="AS55" s="193"/>
      <c r="AT55" s="193"/>
      <c r="AU55" s="193"/>
      <c r="AV55" s="193"/>
    </row>
    <row r="56" spans="1:48" ht="13.5">
      <c r="A56" s="193"/>
      <c r="B56" s="193"/>
      <c r="C56" s="197"/>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372"/>
      <c r="AE56" s="372"/>
      <c r="AF56" s="372"/>
      <c r="AG56" s="372"/>
      <c r="AH56" s="372"/>
      <c r="AI56" s="193"/>
      <c r="AJ56" s="193"/>
      <c r="AK56" s="193"/>
      <c r="AL56" s="193"/>
      <c r="AM56" s="193"/>
      <c r="AN56" s="193"/>
      <c r="AO56" s="193"/>
      <c r="AP56" s="193"/>
      <c r="AQ56" s="193"/>
      <c r="AR56" s="193"/>
      <c r="AS56" s="193"/>
      <c r="AT56" s="193"/>
      <c r="AU56" s="193"/>
      <c r="AV56" s="193"/>
    </row>
    <row r="57" spans="1:48" ht="13.5">
      <c r="A57" s="188"/>
      <c r="B57" s="188"/>
      <c r="C57" s="189"/>
      <c r="D57" s="190"/>
      <c r="E57" s="190"/>
      <c r="F57" s="190"/>
      <c r="G57" s="190"/>
      <c r="H57" s="188"/>
      <c r="I57" s="188"/>
      <c r="J57" s="188"/>
      <c r="K57" s="191"/>
      <c r="L57" s="191"/>
      <c r="M57" s="191"/>
      <c r="N57" s="191"/>
      <c r="O57" s="191"/>
      <c r="P57" s="191"/>
      <c r="Q57" s="191"/>
      <c r="R57" s="191"/>
      <c r="S57" s="191"/>
      <c r="T57" s="192"/>
      <c r="U57" s="192"/>
      <c r="V57" s="192"/>
      <c r="W57" s="192"/>
      <c r="X57" s="192"/>
      <c r="Y57" s="192"/>
      <c r="Z57" s="192"/>
      <c r="AA57" s="188"/>
      <c r="AB57" s="188"/>
      <c r="AC57" s="188"/>
      <c r="AD57" s="373"/>
      <c r="AE57" s="373"/>
      <c r="AF57" s="373"/>
      <c r="AG57" s="373"/>
      <c r="AH57" s="373"/>
      <c r="AI57" s="188"/>
      <c r="AJ57" s="188"/>
      <c r="AK57" s="188"/>
      <c r="AL57" s="188"/>
      <c r="AM57" s="188"/>
      <c r="AN57" s="188"/>
      <c r="AO57" s="188"/>
      <c r="AP57" s="188"/>
      <c r="AQ57" s="188"/>
      <c r="AR57" s="188"/>
      <c r="AS57" s="188"/>
      <c r="AT57" s="188"/>
      <c r="AU57" s="188"/>
      <c r="AV57" s="188"/>
    </row>
    <row r="58" spans="1:48" ht="13.5">
      <c r="A58" s="188"/>
      <c r="B58" s="188"/>
      <c r="C58" s="189"/>
      <c r="D58" s="190"/>
      <c r="E58" s="190"/>
      <c r="F58" s="190"/>
      <c r="G58" s="190"/>
      <c r="H58" s="188"/>
      <c r="I58" s="188"/>
      <c r="J58" s="188"/>
      <c r="K58" s="191"/>
      <c r="L58" s="191"/>
      <c r="M58" s="191"/>
      <c r="N58" s="191"/>
      <c r="O58" s="191"/>
      <c r="P58" s="191"/>
      <c r="Q58" s="191"/>
      <c r="R58" s="191"/>
      <c r="S58" s="191"/>
      <c r="T58" s="192"/>
      <c r="U58" s="192"/>
      <c r="V58" s="192"/>
      <c r="W58" s="192"/>
      <c r="X58" s="192"/>
      <c r="Y58" s="192"/>
      <c r="Z58" s="192"/>
      <c r="AA58" s="188"/>
      <c r="AB58" s="188"/>
      <c r="AC58" s="188"/>
      <c r="AD58" s="373"/>
      <c r="AE58" s="373"/>
      <c r="AF58" s="373"/>
      <c r="AG58" s="373"/>
      <c r="AH58" s="373"/>
      <c r="AI58" s="188"/>
      <c r="AJ58" s="188"/>
      <c r="AK58" s="188"/>
      <c r="AL58" s="188"/>
      <c r="AM58" s="188"/>
      <c r="AN58" s="188"/>
      <c r="AO58" s="188"/>
      <c r="AP58" s="188"/>
      <c r="AQ58" s="188"/>
      <c r="AR58" s="188"/>
      <c r="AS58" s="188"/>
      <c r="AT58" s="188"/>
      <c r="AU58" s="188"/>
      <c r="AV58" s="188"/>
    </row>
    <row r="59" spans="1:48" ht="13.5">
      <c r="A59" s="188"/>
      <c r="B59" s="188"/>
      <c r="C59" s="189"/>
      <c r="D59" s="190"/>
      <c r="E59" s="190"/>
      <c r="F59" s="190"/>
      <c r="G59" s="190"/>
      <c r="H59" s="188"/>
      <c r="I59" s="188"/>
      <c r="J59" s="188"/>
      <c r="K59" s="191"/>
      <c r="L59" s="191"/>
      <c r="M59" s="191"/>
      <c r="N59" s="191"/>
      <c r="O59" s="191"/>
      <c r="P59" s="191"/>
      <c r="Q59" s="191"/>
      <c r="R59" s="191"/>
      <c r="S59" s="191"/>
      <c r="T59" s="192"/>
      <c r="U59" s="192"/>
      <c r="V59" s="192"/>
      <c r="W59" s="192"/>
      <c r="X59" s="192"/>
      <c r="Y59" s="192"/>
      <c r="Z59" s="192"/>
      <c r="AA59" s="188"/>
      <c r="AB59" s="188"/>
      <c r="AC59" s="188"/>
      <c r="AD59" s="373"/>
      <c r="AE59" s="373"/>
      <c r="AF59" s="373"/>
      <c r="AG59" s="373"/>
      <c r="AH59" s="373"/>
      <c r="AI59" s="188"/>
      <c r="AJ59" s="188"/>
      <c r="AK59" s="188"/>
      <c r="AL59" s="188"/>
      <c r="AM59" s="188"/>
      <c r="AN59" s="188"/>
      <c r="AO59" s="188"/>
      <c r="AP59" s="188"/>
      <c r="AQ59" s="188"/>
      <c r="AR59" s="188"/>
      <c r="AS59" s="188"/>
      <c r="AT59" s="188"/>
      <c r="AU59" s="188"/>
      <c r="AV59" s="188"/>
    </row>
    <row r="60" spans="1:48" ht="13.5">
      <c r="A60" s="188"/>
      <c r="B60" s="188"/>
      <c r="C60" s="189"/>
      <c r="D60" s="190"/>
      <c r="E60" s="190"/>
      <c r="F60" s="190"/>
      <c r="G60" s="190"/>
      <c r="H60" s="188"/>
      <c r="I60" s="188"/>
      <c r="J60" s="188"/>
      <c r="K60" s="191"/>
      <c r="L60" s="191"/>
      <c r="M60" s="191"/>
      <c r="N60" s="191"/>
      <c r="O60" s="191"/>
      <c r="P60" s="191"/>
      <c r="Q60" s="191"/>
      <c r="R60" s="191"/>
      <c r="S60" s="191"/>
      <c r="T60" s="192"/>
      <c r="U60" s="192"/>
      <c r="V60" s="192"/>
      <c r="W60" s="192"/>
      <c r="X60" s="192"/>
      <c r="Y60" s="192"/>
      <c r="Z60" s="192"/>
      <c r="AA60" s="188"/>
      <c r="AB60" s="188"/>
      <c r="AC60" s="188"/>
      <c r="AD60" s="373"/>
      <c r="AE60" s="373"/>
      <c r="AF60" s="373"/>
      <c r="AG60" s="373"/>
      <c r="AH60" s="373"/>
      <c r="AI60" s="188"/>
      <c r="AJ60" s="188"/>
      <c r="AK60" s="188"/>
      <c r="AL60" s="188"/>
      <c r="AM60" s="188"/>
      <c r="AN60" s="188"/>
      <c r="AO60" s="188"/>
      <c r="AP60" s="188"/>
      <c r="AQ60" s="188"/>
      <c r="AR60" s="188"/>
      <c r="AS60" s="188"/>
      <c r="AT60" s="188"/>
      <c r="AU60" s="188"/>
      <c r="AV60" s="188"/>
    </row>
    <row r="61" spans="1:48" ht="13.5">
      <c r="A61" s="188"/>
      <c r="B61" s="188"/>
      <c r="C61" s="189"/>
      <c r="D61" s="190"/>
      <c r="E61" s="190"/>
      <c r="F61" s="190"/>
      <c r="G61" s="190"/>
      <c r="H61" s="188"/>
      <c r="I61" s="188"/>
      <c r="J61" s="188"/>
      <c r="K61" s="191"/>
      <c r="L61" s="191"/>
      <c r="M61" s="191"/>
      <c r="N61" s="191"/>
      <c r="O61" s="191"/>
      <c r="P61" s="191"/>
      <c r="Q61" s="191"/>
      <c r="R61" s="191"/>
      <c r="S61" s="191"/>
      <c r="T61" s="192"/>
      <c r="U61" s="192"/>
      <c r="V61" s="192"/>
      <c r="W61" s="192"/>
      <c r="X61" s="192"/>
      <c r="Y61" s="192"/>
      <c r="Z61" s="192"/>
      <c r="AA61" s="188"/>
      <c r="AB61" s="188"/>
      <c r="AC61" s="188"/>
      <c r="AD61" s="373"/>
      <c r="AE61" s="373"/>
      <c r="AF61" s="373"/>
      <c r="AG61" s="373"/>
      <c r="AH61" s="373"/>
      <c r="AI61" s="188"/>
      <c r="AJ61" s="188"/>
      <c r="AK61" s="188"/>
      <c r="AL61" s="188"/>
      <c r="AM61" s="188"/>
      <c r="AN61" s="188"/>
      <c r="AO61" s="188"/>
      <c r="AP61" s="188"/>
      <c r="AQ61" s="188"/>
      <c r="AR61" s="188"/>
      <c r="AS61" s="188"/>
      <c r="AT61" s="188"/>
      <c r="AU61" s="188"/>
      <c r="AV61" s="188"/>
    </row>
    <row r="62" spans="1:48" ht="13.5">
      <c r="A62" s="188"/>
      <c r="B62" s="188"/>
      <c r="C62" s="189"/>
      <c r="D62" s="190"/>
      <c r="E62" s="190"/>
      <c r="F62" s="190"/>
      <c r="G62" s="190"/>
      <c r="H62" s="188"/>
      <c r="I62" s="188"/>
      <c r="J62" s="188"/>
      <c r="K62" s="191"/>
      <c r="L62" s="191"/>
      <c r="M62" s="191"/>
      <c r="N62" s="191"/>
      <c r="O62" s="191"/>
      <c r="P62" s="191"/>
      <c r="Q62" s="191"/>
      <c r="R62" s="191"/>
      <c r="S62" s="191"/>
      <c r="T62" s="192"/>
      <c r="U62" s="192"/>
      <c r="V62" s="192"/>
      <c r="W62" s="192"/>
      <c r="X62" s="192"/>
      <c r="Y62" s="192"/>
      <c r="Z62" s="192"/>
      <c r="AA62" s="188"/>
      <c r="AB62" s="188"/>
      <c r="AC62" s="188"/>
      <c r="AD62" s="373"/>
      <c r="AE62" s="373"/>
      <c r="AF62" s="373"/>
      <c r="AG62" s="373"/>
      <c r="AH62" s="373"/>
      <c r="AI62" s="188"/>
      <c r="AJ62" s="188"/>
      <c r="AK62" s="188"/>
      <c r="AL62" s="188"/>
      <c r="AM62" s="188"/>
      <c r="AN62" s="188"/>
      <c r="AO62" s="188"/>
      <c r="AP62" s="188"/>
      <c r="AQ62" s="188"/>
      <c r="AR62" s="188"/>
      <c r="AS62" s="188"/>
      <c r="AT62" s="188"/>
      <c r="AU62" s="188"/>
      <c r="AV62" s="188"/>
    </row>
    <row r="63" spans="1:48" ht="13.5">
      <c r="A63" s="188"/>
      <c r="B63" s="188"/>
      <c r="C63" s="189"/>
      <c r="D63" s="190"/>
      <c r="E63" s="190"/>
      <c r="F63" s="190"/>
      <c r="G63" s="190"/>
      <c r="H63" s="188"/>
      <c r="I63" s="188"/>
      <c r="J63" s="188"/>
      <c r="K63" s="191"/>
      <c r="L63" s="191"/>
      <c r="M63" s="191"/>
      <c r="N63" s="191"/>
      <c r="O63" s="191"/>
      <c r="P63" s="191"/>
      <c r="Q63" s="191"/>
      <c r="R63" s="191"/>
      <c r="S63" s="191"/>
      <c r="T63" s="192"/>
      <c r="U63" s="192"/>
      <c r="V63" s="192"/>
      <c r="W63" s="192"/>
      <c r="X63" s="192"/>
      <c r="Y63" s="192"/>
      <c r="Z63" s="192"/>
      <c r="AA63" s="188"/>
      <c r="AB63" s="188"/>
      <c r="AC63" s="188"/>
      <c r="AD63" s="373"/>
      <c r="AE63" s="373"/>
      <c r="AF63" s="373"/>
      <c r="AG63" s="373"/>
      <c r="AH63" s="373"/>
      <c r="AI63" s="188"/>
      <c r="AJ63" s="188"/>
      <c r="AK63" s="188"/>
      <c r="AL63" s="188"/>
      <c r="AM63" s="188"/>
      <c r="AN63" s="188"/>
      <c r="AO63" s="188"/>
      <c r="AP63" s="188"/>
      <c r="AQ63" s="188"/>
      <c r="AR63" s="188"/>
      <c r="AS63" s="188"/>
      <c r="AT63" s="188"/>
      <c r="AU63" s="188"/>
      <c r="AV63" s="188"/>
    </row>
  </sheetData>
  <sheetProtection password="CFA6" sheet="1"/>
  <mergeCells count="298">
    <mergeCell ref="X34:Z34"/>
    <mergeCell ref="L33:N33"/>
    <mergeCell ref="L35:N35"/>
    <mergeCell ref="O32:Q32"/>
    <mergeCell ref="R32:T32"/>
    <mergeCell ref="U32:W32"/>
    <mergeCell ref="X32:Z32"/>
    <mergeCell ref="U33:W33"/>
    <mergeCell ref="X33:Z33"/>
    <mergeCell ref="X35:Z35"/>
    <mergeCell ref="L47:N47"/>
    <mergeCell ref="O46:P46"/>
    <mergeCell ref="R46:W46"/>
    <mergeCell ref="X43:Z43"/>
    <mergeCell ref="R43:T43"/>
    <mergeCell ref="O43:Q43"/>
    <mergeCell ref="U43:W43"/>
    <mergeCell ref="O47:P47"/>
    <mergeCell ref="R47:W47"/>
    <mergeCell ref="B45:Z45"/>
    <mergeCell ref="O30:Q30"/>
    <mergeCell ref="R30:T30"/>
    <mergeCell ref="U30:W30"/>
    <mergeCell ref="X30:Z30"/>
    <mergeCell ref="O31:Q31"/>
    <mergeCell ref="R31:T31"/>
    <mergeCell ref="U31:W31"/>
    <mergeCell ref="X31:Z31"/>
    <mergeCell ref="U28:W28"/>
    <mergeCell ref="X28:Z28"/>
    <mergeCell ref="O26:Q26"/>
    <mergeCell ref="R26:T26"/>
    <mergeCell ref="U29:W29"/>
    <mergeCell ref="X29:Z29"/>
    <mergeCell ref="O29:Q29"/>
    <mergeCell ref="R29:T29"/>
    <mergeCell ref="O28:Q28"/>
    <mergeCell ref="R28:T28"/>
    <mergeCell ref="U26:W26"/>
    <mergeCell ref="X26:Z26"/>
    <mergeCell ref="O27:Q27"/>
    <mergeCell ref="R27:T27"/>
    <mergeCell ref="U27:W27"/>
    <mergeCell ref="X27:Z27"/>
    <mergeCell ref="X24:Z24"/>
    <mergeCell ref="R24:T24"/>
    <mergeCell ref="O22:Q22"/>
    <mergeCell ref="R22:T22"/>
    <mergeCell ref="O23:Q23"/>
    <mergeCell ref="X18:Z18"/>
    <mergeCell ref="X22:Z22"/>
    <mergeCell ref="U23:W23"/>
    <mergeCell ref="X23:Z23"/>
    <mergeCell ref="O18:Q18"/>
    <mergeCell ref="B3:D4"/>
    <mergeCell ref="O25:Q25"/>
    <mergeCell ref="R25:T25"/>
    <mergeCell ref="U25:W25"/>
    <mergeCell ref="X25:Z25"/>
    <mergeCell ref="U20:W20"/>
    <mergeCell ref="X20:Z20"/>
    <mergeCell ref="U21:W21"/>
    <mergeCell ref="X21:Z21"/>
    <mergeCell ref="U22:W22"/>
    <mergeCell ref="N6:T6"/>
    <mergeCell ref="K2:P2"/>
    <mergeCell ref="B2:J2"/>
    <mergeCell ref="Q2:Z2"/>
    <mergeCell ref="Q3:R3"/>
    <mergeCell ref="S3:T3"/>
    <mergeCell ref="U3:V3"/>
    <mergeCell ref="W3:Z3"/>
    <mergeCell ref="N3:N5"/>
    <mergeCell ref="U5:V5"/>
    <mergeCell ref="B1:Z1"/>
    <mergeCell ref="J3:K4"/>
    <mergeCell ref="L3:M4"/>
    <mergeCell ref="B5:D6"/>
    <mergeCell ref="E5:I6"/>
    <mergeCell ref="J5:K5"/>
    <mergeCell ref="J6:K6"/>
    <mergeCell ref="E3:I4"/>
    <mergeCell ref="L5:M5"/>
    <mergeCell ref="L6:M6"/>
    <mergeCell ref="D28:G28"/>
    <mergeCell ref="D29:G29"/>
    <mergeCell ref="D25:G25"/>
    <mergeCell ref="U18:W18"/>
    <mergeCell ref="O16:Q16"/>
    <mergeCell ref="R16:T16"/>
    <mergeCell ref="O24:Q24"/>
    <mergeCell ref="U24:W24"/>
    <mergeCell ref="O20:Q20"/>
    <mergeCell ref="R20:T20"/>
    <mergeCell ref="U11:W11"/>
    <mergeCell ref="L14:N14"/>
    <mergeCell ref="L20:N20"/>
    <mergeCell ref="L21:N21"/>
    <mergeCell ref="H16:J16"/>
    <mergeCell ref="L17:N17"/>
    <mergeCell ref="O21:Q21"/>
    <mergeCell ref="R21:T21"/>
    <mergeCell ref="U15:W15"/>
    <mergeCell ref="H14:J14"/>
    <mergeCell ref="D35:G35"/>
    <mergeCell ref="L43:N43"/>
    <mergeCell ref="L22:N22"/>
    <mergeCell ref="L34:N34"/>
    <mergeCell ref="L32:N32"/>
    <mergeCell ref="D21:G21"/>
    <mergeCell ref="D22:G22"/>
    <mergeCell ref="D23:G23"/>
    <mergeCell ref="D31:G31"/>
    <mergeCell ref="D32:G32"/>
    <mergeCell ref="AD16:AH17"/>
    <mergeCell ref="D33:G33"/>
    <mergeCell ref="D43:G43"/>
    <mergeCell ref="D34:G34"/>
    <mergeCell ref="O33:Q33"/>
    <mergeCell ref="R33:T33"/>
    <mergeCell ref="O35:Q35"/>
    <mergeCell ref="R35:T35"/>
    <mergeCell ref="O34:Q34"/>
    <mergeCell ref="R34:T34"/>
    <mergeCell ref="AB46:AC46"/>
    <mergeCell ref="H43:J43"/>
    <mergeCell ref="H35:J35"/>
    <mergeCell ref="H34:J34"/>
    <mergeCell ref="H33:J33"/>
    <mergeCell ref="X14:Z14"/>
    <mergeCell ref="U35:W35"/>
    <mergeCell ref="U34:W34"/>
    <mergeCell ref="H30:J30"/>
    <mergeCell ref="H29:J29"/>
    <mergeCell ref="B12:B13"/>
    <mergeCell ref="D15:G15"/>
    <mergeCell ref="B11:D11"/>
    <mergeCell ref="R18:T18"/>
    <mergeCell ref="AD7:AH8"/>
    <mergeCell ref="X8:Z8"/>
    <mergeCell ref="X9:Z9"/>
    <mergeCell ref="X10:Z10"/>
    <mergeCell ref="X11:Z11"/>
    <mergeCell ref="AD13:AH14"/>
    <mergeCell ref="O4:P4"/>
    <mergeCell ref="R10:T10"/>
    <mergeCell ref="R4:S4"/>
    <mergeCell ref="W5:Z5"/>
    <mergeCell ref="E7:I7"/>
    <mergeCell ref="J7:M7"/>
    <mergeCell ref="O7:Q7"/>
    <mergeCell ref="U8:W8"/>
    <mergeCell ref="U9:W9"/>
    <mergeCell ref="X7:Z7"/>
    <mergeCell ref="X12:Z13"/>
    <mergeCell ref="R14:T14"/>
    <mergeCell ref="U14:W14"/>
    <mergeCell ref="U13:W13"/>
    <mergeCell ref="C12:C13"/>
    <mergeCell ref="D12:G13"/>
    <mergeCell ref="O12:Q13"/>
    <mergeCell ref="D14:G14"/>
    <mergeCell ref="O14:Q14"/>
    <mergeCell ref="R13:T13"/>
    <mergeCell ref="B7:D7"/>
    <mergeCell ref="R11:T11"/>
    <mergeCell ref="R8:T8"/>
    <mergeCell ref="E8:I8"/>
    <mergeCell ref="O8:P9"/>
    <mergeCell ref="B9:D9"/>
    <mergeCell ref="O10:P11"/>
    <mergeCell ref="J8:M8"/>
    <mergeCell ref="R7:T7"/>
    <mergeCell ref="H15:J15"/>
    <mergeCell ref="O15:Q15"/>
    <mergeCell ref="N7:N11"/>
    <mergeCell ref="E9:I9"/>
    <mergeCell ref="E10:I10"/>
    <mergeCell ref="E11:I11"/>
    <mergeCell ref="L15:N15"/>
    <mergeCell ref="H26:J26"/>
    <mergeCell ref="H25:J25"/>
    <mergeCell ref="H22:J22"/>
    <mergeCell ref="H19:J19"/>
    <mergeCell ref="H21:J21"/>
    <mergeCell ref="H20:J20"/>
    <mergeCell ref="H23:J23"/>
    <mergeCell ref="U19:W19"/>
    <mergeCell ref="H27:J27"/>
    <mergeCell ref="L31:N31"/>
    <mergeCell ref="H32:J32"/>
    <mergeCell ref="H31:J31"/>
    <mergeCell ref="L23:N23"/>
    <mergeCell ref="R19:T19"/>
    <mergeCell ref="R23:T23"/>
    <mergeCell ref="L28:N28"/>
    <mergeCell ref="L27:N27"/>
    <mergeCell ref="L30:N30"/>
    <mergeCell ref="L26:N26"/>
    <mergeCell ref="H28:J28"/>
    <mergeCell ref="D26:G26"/>
    <mergeCell ref="D24:G24"/>
    <mergeCell ref="L25:N25"/>
    <mergeCell ref="L29:N29"/>
    <mergeCell ref="L24:N24"/>
    <mergeCell ref="D27:G27"/>
    <mergeCell ref="H24:J24"/>
    <mergeCell ref="U10:W10"/>
    <mergeCell ref="J9:M9"/>
    <mergeCell ref="J10:M10"/>
    <mergeCell ref="J11:M11"/>
    <mergeCell ref="R12:W12"/>
    <mergeCell ref="T4:Z4"/>
    <mergeCell ref="Q5:T5"/>
    <mergeCell ref="U6:Z6"/>
    <mergeCell ref="U7:W7"/>
    <mergeCell ref="K12:K13"/>
    <mergeCell ref="U17:W17"/>
    <mergeCell ref="X17:Z17"/>
    <mergeCell ref="A44:A48"/>
    <mergeCell ref="X19:Z19"/>
    <mergeCell ref="O17:Q17"/>
    <mergeCell ref="R17:T17"/>
    <mergeCell ref="O19:Q19"/>
    <mergeCell ref="D30:G30"/>
    <mergeCell ref="D18:G18"/>
    <mergeCell ref="L19:N19"/>
    <mergeCell ref="L18:N18"/>
    <mergeCell ref="L16:N16"/>
    <mergeCell ref="H18:J18"/>
    <mergeCell ref="D16:G16"/>
    <mergeCell ref="D17:G17"/>
    <mergeCell ref="H17:J17"/>
    <mergeCell ref="A1:A6"/>
    <mergeCell ref="R15:T15"/>
    <mergeCell ref="B8:D8"/>
    <mergeCell ref="B10:D10"/>
    <mergeCell ref="R9:T9"/>
    <mergeCell ref="O5:P5"/>
    <mergeCell ref="O3:P3"/>
    <mergeCell ref="H12:J13"/>
    <mergeCell ref="A12:A13"/>
    <mergeCell ref="L12:N13"/>
    <mergeCell ref="L36:N36"/>
    <mergeCell ref="O36:Q36"/>
    <mergeCell ref="R36:T36"/>
    <mergeCell ref="U36:W36"/>
    <mergeCell ref="C46:I46"/>
    <mergeCell ref="X15:Z15"/>
    <mergeCell ref="U16:W16"/>
    <mergeCell ref="X16:Z16"/>
    <mergeCell ref="D19:G19"/>
    <mergeCell ref="D20:G20"/>
    <mergeCell ref="X36:Z36"/>
    <mergeCell ref="D37:G37"/>
    <mergeCell ref="H37:J37"/>
    <mergeCell ref="L37:N37"/>
    <mergeCell ref="O37:Q37"/>
    <mergeCell ref="R37:T37"/>
    <mergeCell ref="U37:W37"/>
    <mergeCell ref="X37:Z37"/>
    <mergeCell ref="D36:G36"/>
    <mergeCell ref="H36:J36"/>
    <mergeCell ref="U39:W39"/>
    <mergeCell ref="X39:Z39"/>
    <mergeCell ref="D38:G38"/>
    <mergeCell ref="H38:J38"/>
    <mergeCell ref="L38:N38"/>
    <mergeCell ref="O38:Q38"/>
    <mergeCell ref="R38:T38"/>
    <mergeCell ref="U38:W38"/>
    <mergeCell ref="L40:N40"/>
    <mergeCell ref="O40:Q40"/>
    <mergeCell ref="R40:T40"/>
    <mergeCell ref="U40:W40"/>
    <mergeCell ref="X38:Z38"/>
    <mergeCell ref="D39:G39"/>
    <mergeCell ref="H39:J39"/>
    <mergeCell ref="L39:N39"/>
    <mergeCell ref="O39:Q39"/>
    <mergeCell ref="R39:T39"/>
    <mergeCell ref="X40:Z40"/>
    <mergeCell ref="D41:G41"/>
    <mergeCell ref="H41:J41"/>
    <mergeCell ref="L41:N41"/>
    <mergeCell ref="O41:Q41"/>
    <mergeCell ref="R41:T41"/>
    <mergeCell ref="U41:W41"/>
    <mergeCell ref="X41:Z41"/>
    <mergeCell ref="D40:G40"/>
    <mergeCell ref="H40:J40"/>
    <mergeCell ref="X42:Z42"/>
    <mergeCell ref="D42:G42"/>
    <mergeCell ref="H42:J42"/>
    <mergeCell ref="L42:N42"/>
    <mergeCell ref="O42:Q42"/>
    <mergeCell ref="R42:T42"/>
    <mergeCell ref="U42:W42"/>
  </mergeCells>
  <conditionalFormatting sqref="C34:Z43">
    <cfRule type="expression" priority="2" dxfId="47">
      <formula>$AA$1=1</formula>
    </cfRule>
  </conditionalFormatting>
  <conditionalFormatting sqref="B34:B43">
    <cfRule type="expression" priority="3" dxfId="1">
      <formula>$AA$1=1</formula>
    </cfRule>
  </conditionalFormatting>
  <conditionalFormatting sqref="B37:Z43">
    <cfRule type="expression" priority="1" dxfId="0">
      <formula>$AA$1=3</formula>
    </cfRule>
  </conditionalFormatting>
  <dataValidations count="4">
    <dataValidation type="list" allowBlank="1" showInputMessage="1" showErrorMessage="1" sqref="C14:C43">
      <formula1>$AE$15:$AH$15</formula1>
    </dataValidation>
    <dataValidation type="list" allowBlank="1" showInputMessage="1" showErrorMessage="1" sqref="L3:M4">
      <formula1>$AD$9:$AF$9</formula1>
    </dataValidation>
    <dataValidation type="list" allowBlank="1" showInputMessage="1" showErrorMessage="1" sqref="L5:M5">
      <formula1>$AA$5:$AA$8</formula1>
    </dataValidation>
    <dataValidation type="list" allowBlank="1" showInputMessage="1" showErrorMessage="1" sqref="L6:M6">
      <formula1>$AA$9:$AA$13</formula1>
    </dataValidation>
  </dataValidations>
  <hyperlinks>
    <hyperlink ref="A1" location="目次!A1" display="トップページへ戻る"/>
    <hyperlink ref="A1:A5" location="トップページ!A1" display="トップページへ戻る"/>
    <hyperlink ref="A44:A48" location="選手等エントリー申請書!A1" display="ページ上へ戻る"/>
    <hyperlink ref="A1:A6" location="トップページ!A21" display="トップページへ戻る"/>
  </hyperlinks>
  <printOptions horizontalCentered="1" verticalCentered="1"/>
  <pageMargins left="0.3937007874015748" right="0.3937007874015748" top="0.5905511811023623" bottom="0.3937007874015748" header="0.31496062992125984" footer="0.35433070866141736"/>
  <pageSetup fitToHeight="1" fitToWidth="1" horizontalDpi="300" verticalDpi="300" orientation="portrait" paperSize="9" scale="61" r:id="rId2"/>
  <headerFooter alignWithMargins="0">
    <oddHeader>&amp;L&amp;"HGｺﾞｼｯｸM,ﾒﾃﾞｨｳﾑ"&amp;10(様式　３)&amp;C&amp;G&amp;R&amp;"HGPｺﾞｼｯｸM,ﾒﾃﾞｨｳﾑ"&amp;10【&amp;A】</oddHeader>
  </headerFooter>
  <legacyDrawingHF r:id="rId1"/>
</worksheet>
</file>

<file path=xl/worksheets/sheet7.xml><?xml version="1.0" encoding="utf-8"?>
<worksheet xmlns="http://schemas.openxmlformats.org/spreadsheetml/2006/main" xmlns:r="http://schemas.openxmlformats.org/officeDocument/2006/relationships">
  <sheetPr codeName="Sheet26">
    <tabColor theme="5" tint="-0.4999699890613556"/>
    <pageSetUpPr fitToPage="1"/>
  </sheetPr>
  <dimension ref="A1:AY63"/>
  <sheetViews>
    <sheetView showGridLines="0" showRowColHeaders="0" showZeros="0" showOutlineSymbols="0" zoomScale="90" zoomScaleNormal="90" zoomScalePageLayoutView="0" workbookViewId="0" topLeftCell="A1">
      <selection activeCell="E45" sqref="E45:K45"/>
    </sheetView>
  </sheetViews>
  <sheetFormatPr defaultColWidth="13.00390625" defaultRowHeight="13.5"/>
  <cols>
    <col min="1" max="1" width="8.625" style="1" customWidth="1"/>
    <col min="2" max="4" width="6.625" style="1" customWidth="1"/>
    <col min="5" max="6" width="6.625" style="3" customWidth="1"/>
    <col min="7" max="9" width="6.625" style="1" customWidth="1"/>
    <col min="10" max="13" width="6.625" style="2" customWidth="1"/>
    <col min="14" max="16" width="5.625" style="2" customWidth="1"/>
    <col min="17" max="24" width="5.625" style="5" customWidth="1"/>
    <col min="25" max="25" width="5.625" style="1" customWidth="1"/>
    <col min="26" max="26" width="18.50390625" style="1" customWidth="1"/>
    <col min="27" max="27" width="19.00390625" style="1" customWidth="1"/>
    <col min="28" max="16384" width="13.00390625" style="1" customWidth="1"/>
  </cols>
  <sheetData>
    <row r="1" spans="1:51" ht="49.5" customHeight="1">
      <c r="A1" s="1120" t="s">
        <v>120</v>
      </c>
      <c r="B1" s="1131">
        <f>トップページ!$B$15</f>
        <v>0</v>
      </c>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271"/>
      <c r="AA1" s="271"/>
      <c r="AB1" s="382"/>
      <c r="AC1" s="382"/>
      <c r="AD1" s="382"/>
      <c r="AE1" s="382"/>
      <c r="AF1" s="382"/>
      <c r="AG1" s="382"/>
      <c r="AH1" s="382"/>
      <c r="AI1" s="382"/>
      <c r="AJ1" s="382"/>
      <c r="AK1" s="382"/>
      <c r="AL1" s="382"/>
      <c r="AM1" s="382"/>
      <c r="AN1" s="382"/>
      <c r="AO1" s="382"/>
      <c r="AP1" s="382"/>
      <c r="AQ1" s="383"/>
      <c r="AR1" s="383"/>
      <c r="AS1" s="383"/>
      <c r="AT1" s="383"/>
      <c r="AU1" s="383"/>
      <c r="AV1" s="383"/>
      <c r="AW1" s="383"/>
      <c r="AX1" s="383"/>
      <c r="AY1" s="383"/>
    </row>
    <row r="2" spans="1:51" ht="29.25" customHeight="1" thickBot="1">
      <c r="A2" s="1120"/>
      <c r="B2" s="264"/>
      <c r="H2" s="1132" t="e">
        <f>トップページ!$B$17</f>
        <v>#N/A</v>
      </c>
      <c r="I2" s="1132"/>
      <c r="J2" s="1132"/>
      <c r="K2" s="1132"/>
      <c r="L2" s="1132"/>
      <c r="M2" s="1133" t="e">
        <f>トップページ!$E$17</f>
        <v>#N/A</v>
      </c>
      <c r="N2" s="1133"/>
      <c r="O2" s="1133"/>
      <c r="P2" s="1133"/>
      <c r="Q2" s="1133"/>
      <c r="R2" s="1133"/>
      <c r="S2" s="1133"/>
      <c r="Z2" s="271"/>
      <c r="AA2" s="271"/>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row>
    <row r="3" spans="1:51" s="266" customFormat="1" ht="19.5" customHeight="1">
      <c r="A3" s="1120"/>
      <c r="B3" s="265"/>
      <c r="C3" s="1091" t="s">
        <v>664</v>
      </c>
      <c r="D3" s="1092"/>
      <c r="E3" s="1092"/>
      <c r="F3" s="1092"/>
      <c r="G3" s="1092"/>
      <c r="H3" s="1093" t="s">
        <v>616</v>
      </c>
      <c r="I3" s="1093"/>
      <c r="J3" s="1093"/>
      <c r="K3" s="1093"/>
      <c r="L3" s="1093"/>
      <c r="M3" s="1093"/>
      <c r="N3" s="1125" t="s">
        <v>507</v>
      </c>
      <c r="O3" s="1126"/>
      <c r="P3" s="1126"/>
      <c r="Q3" s="1126"/>
      <c r="R3" s="1126"/>
      <c r="S3" s="1126"/>
      <c r="T3" s="1126"/>
      <c r="U3" s="1127"/>
      <c r="V3" s="267"/>
      <c r="W3" s="1047" t="s">
        <v>665</v>
      </c>
      <c r="X3" s="1048"/>
      <c r="Y3"/>
      <c r="Z3" s="272"/>
      <c r="AA3" s="272"/>
      <c r="AB3" s="1040"/>
      <c r="AC3" s="1040"/>
      <c r="AD3" s="1040"/>
      <c r="AE3" s="1040"/>
      <c r="AF3" s="1040"/>
      <c r="AG3" s="384"/>
      <c r="AH3" s="384"/>
      <c r="AI3" s="384"/>
      <c r="AJ3" s="384"/>
      <c r="AK3" s="384"/>
      <c r="AL3" s="384"/>
      <c r="AM3" s="384"/>
      <c r="AN3" s="384"/>
      <c r="AO3" s="384"/>
      <c r="AP3" s="384"/>
      <c r="AQ3" s="384"/>
      <c r="AR3" s="384"/>
      <c r="AS3" s="384"/>
      <c r="AT3" s="384"/>
      <c r="AU3" s="384"/>
      <c r="AV3" s="384"/>
      <c r="AW3" s="384"/>
      <c r="AX3" s="384"/>
      <c r="AY3" s="384"/>
    </row>
    <row r="4" spans="1:51" ht="39.75" customHeight="1" thickBot="1">
      <c r="A4" s="1120"/>
      <c r="B4" s="264"/>
      <c r="C4" s="1121"/>
      <c r="D4" s="1122"/>
      <c r="E4" s="1122"/>
      <c r="F4" s="1122"/>
      <c r="G4" s="1122"/>
      <c r="H4" s="1123"/>
      <c r="I4" s="1123"/>
      <c r="J4" s="1123"/>
      <c r="K4" s="1123"/>
      <c r="L4" s="1123"/>
      <c r="M4" s="1123"/>
      <c r="N4" s="1128">
        <f>トップページ!$S$9</f>
        <v>0</v>
      </c>
      <c r="O4" s="1129"/>
      <c r="P4" s="1129"/>
      <c r="Q4" s="1129"/>
      <c r="R4" s="1129"/>
      <c r="S4" s="1129"/>
      <c r="T4" s="1129"/>
      <c r="U4" s="1130"/>
      <c r="V4" s="268"/>
      <c r="W4" s="1042"/>
      <c r="X4" s="1043"/>
      <c r="Y4"/>
      <c r="Z4" s="271"/>
      <c r="AA4" s="271"/>
      <c r="AB4" s="1040"/>
      <c r="AC4" s="1040"/>
      <c r="AD4" s="1040"/>
      <c r="AE4" s="1040"/>
      <c r="AF4" s="1040"/>
      <c r="AG4" s="383"/>
      <c r="AH4" s="383"/>
      <c r="AI4" s="383"/>
      <c r="AJ4" s="383"/>
      <c r="AK4" s="383"/>
      <c r="AL4" s="383"/>
      <c r="AM4" s="383"/>
      <c r="AN4" s="383"/>
      <c r="AO4" s="383"/>
      <c r="AP4" s="383"/>
      <c r="AQ4" s="383"/>
      <c r="AR4" s="383"/>
      <c r="AS4" s="383"/>
      <c r="AT4" s="383"/>
      <c r="AU4" s="383"/>
      <c r="AV4" s="383"/>
      <c r="AW4" s="383"/>
      <c r="AX4" s="383"/>
      <c r="AY4" s="383"/>
    </row>
    <row r="5" spans="1:51" ht="39.75" customHeight="1" thickBot="1">
      <c r="A5" s="1120"/>
      <c r="B5" s="264"/>
      <c r="C5" s="1124" t="s">
        <v>669</v>
      </c>
      <c r="D5" s="1124"/>
      <c r="E5" s="1124"/>
      <c r="F5" s="1124"/>
      <c r="G5" s="1124"/>
      <c r="H5" s="1124"/>
      <c r="I5" s="1124"/>
      <c r="J5" s="1124"/>
      <c r="K5" s="1124"/>
      <c r="L5" s="1124"/>
      <c r="M5" s="1124"/>
      <c r="N5" s="1124"/>
      <c r="O5" s="1124"/>
      <c r="P5" s="1124"/>
      <c r="Q5" s="1124"/>
      <c r="R5" s="1124"/>
      <c r="S5" s="1124"/>
      <c r="T5" s="1124"/>
      <c r="U5" s="1124"/>
      <c r="V5" s="1124"/>
      <c r="W5" s="1124"/>
      <c r="X5" s="1124"/>
      <c r="Y5" s="1124"/>
      <c r="Z5" s="271"/>
      <c r="AA5" s="271"/>
      <c r="AB5" s="1040"/>
      <c r="AC5" s="1040"/>
      <c r="AD5" s="1040"/>
      <c r="AE5" s="1040"/>
      <c r="AF5" s="1040"/>
      <c r="AG5" s="383"/>
      <c r="AH5" s="383"/>
      <c r="AI5" s="383"/>
      <c r="AJ5" s="383"/>
      <c r="AK5" s="383"/>
      <c r="AL5" s="383"/>
      <c r="AM5" s="383"/>
      <c r="AN5" s="383"/>
      <c r="AO5" s="383"/>
      <c r="AP5" s="383"/>
      <c r="AQ5" s="383"/>
      <c r="AR5" s="383"/>
      <c r="AS5" s="383"/>
      <c r="AT5" s="383"/>
      <c r="AU5" s="383"/>
      <c r="AV5" s="383"/>
      <c r="AW5" s="383"/>
      <c r="AX5" s="383"/>
      <c r="AY5" s="383"/>
    </row>
    <row r="6" spans="1:51" ht="19.5" customHeight="1" thickBot="1" thickTop="1">
      <c r="A6" s="270"/>
      <c r="B6" s="1076" t="s">
        <v>660</v>
      </c>
      <c r="C6" s="1177" t="s">
        <v>661</v>
      </c>
      <c r="D6" s="1177"/>
      <c r="E6" s="1177"/>
      <c r="F6" s="1177"/>
      <c r="G6" s="1178"/>
      <c r="H6" s="1082" t="s">
        <v>662</v>
      </c>
      <c r="I6" s="1045"/>
      <c r="J6" s="1045"/>
      <c r="K6" s="1045"/>
      <c r="L6" s="1045"/>
      <c r="M6" s="1046"/>
      <c r="N6" s="1044" t="s">
        <v>663</v>
      </c>
      <c r="O6" s="1045"/>
      <c r="P6" s="1045"/>
      <c r="Q6" s="1045"/>
      <c r="R6" s="1045"/>
      <c r="S6" s="1045"/>
      <c r="T6" s="1045"/>
      <c r="U6" s="1045"/>
      <c r="V6" s="1045"/>
      <c r="W6" s="1045"/>
      <c r="X6" s="1045"/>
      <c r="Y6" s="1046"/>
      <c r="Z6" s="271"/>
      <c r="AA6" s="271"/>
      <c r="AB6" s="377"/>
      <c r="AC6" s="377"/>
      <c r="AD6" s="377"/>
      <c r="AE6" s="377"/>
      <c r="AF6" s="377"/>
      <c r="AG6" s="383"/>
      <c r="AH6" s="383"/>
      <c r="AI6" s="383"/>
      <c r="AJ6" s="383"/>
      <c r="AK6" s="383"/>
      <c r="AL6" s="383"/>
      <c r="AM6" s="383"/>
      <c r="AN6" s="383"/>
      <c r="AO6" s="383"/>
      <c r="AP6" s="383"/>
      <c r="AQ6" s="383"/>
      <c r="AR6" s="383"/>
      <c r="AS6" s="383"/>
      <c r="AT6" s="383"/>
      <c r="AU6" s="383"/>
      <c r="AV6" s="383"/>
      <c r="AW6" s="383"/>
      <c r="AX6" s="383"/>
      <c r="AY6" s="383"/>
    </row>
    <row r="7" spans="1:51" ht="33" customHeight="1" thickTop="1">
      <c r="A7" s="333" t="b">
        <v>0</v>
      </c>
      <c r="B7" s="1077"/>
      <c r="C7" s="1079" t="s">
        <v>659</v>
      </c>
      <c r="D7" s="259"/>
      <c r="E7" s="259"/>
      <c r="F7" s="260"/>
      <c r="G7" s="261"/>
      <c r="H7" s="1162">
        <f>IF(A7=TRUE,トップページ!$S$13,"")</f>
      </c>
      <c r="I7" s="1163"/>
      <c r="J7" s="1163"/>
      <c r="K7" s="1163"/>
      <c r="L7" s="1163"/>
      <c r="M7" s="1164"/>
      <c r="N7" s="1192"/>
      <c r="O7" s="1193"/>
      <c r="P7" s="1193"/>
      <c r="Q7" s="1193"/>
      <c r="R7" s="1193"/>
      <c r="S7" s="1193"/>
      <c r="T7" s="1193"/>
      <c r="U7" s="1193"/>
      <c r="V7" s="1193"/>
      <c r="W7" s="1193"/>
      <c r="X7" s="1193"/>
      <c r="Y7" s="1194"/>
      <c r="Z7" s="271"/>
      <c r="AA7" s="271"/>
      <c r="AB7" s="1035" t="s">
        <v>719</v>
      </c>
      <c r="AC7" s="1035"/>
      <c r="AD7" s="386">
        <v>1</v>
      </c>
      <c r="AE7" s="386">
        <v>2</v>
      </c>
      <c r="AF7" s="386">
        <v>3</v>
      </c>
      <c r="AG7" s="386">
        <v>4</v>
      </c>
      <c r="AH7" s="386">
        <v>5</v>
      </c>
      <c r="AI7" s="386">
        <v>6</v>
      </c>
      <c r="AJ7" s="386">
        <v>7</v>
      </c>
      <c r="AK7" s="386">
        <v>8</v>
      </c>
      <c r="AL7" s="386">
        <v>9</v>
      </c>
      <c r="AM7" s="386">
        <v>10</v>
      </c>
      <c r="AN7" s="383"/>
      <c r="AO7" s="383"/>
      <c r="AP7" s="383"/>
      <c r="AQ7" s="383"/>
      <c r="AR7" s="383"/>
      <c r="AS7" s="383"/>
      <c r="AT7" s="383"/>
      <c r="AU7" s="383"/>
      <c r="AV7" s="383"/>
      <c r="AW7" s="383"/>
      <c r="AX7" s="383"/>
      <c r="AY7" s="383"/>
    </row>
    <row r="8" spans="1:51" ht="33" customHeight="1">
      <c r="A8" s="333" t="b">
        <v>0</v>
      </c>
      <c r="B8" s="1077"/>
      <c r="C8" s="1080"/>
      <c r="D8" s="253"/>
      <c r="E8" s="253"/>
      <c r="F8" s="247"/>
      <c r="G8" s="252"/>
      <c r="H8" s="1165">
        <f>IF(A8=TRUE,トップページ!$S$14,"")</f>
      </c>
      <c r="I8" s="1166"/>
      <c r="J8" s="1166"/>
      <c r="K8" s="1166"/>
      <c r="L8" s="1166"/>
      <c r="M8" s="1167"/>
      <c r="N8" s="1195"/>
      <c r="O8" s="1196"/>
      <c r="P8" s="1196"/>
      <c r="Q8" s="1196"/>
      <c r="R8" s="1196"/>
      <c r="S8" s="1196"/>
      <c r="T8" s="1196"/>
      <c r="U8" s="1196"/>
      <c r="V8" s="1196"/>
      <c r="W8" s="1196"/>
      <c r="X8" s="1196"/>
      <c r="Y8" s="1197"/>
      <c r="Z8" s="271"/>
      <c r="AA8" s="271"/>
      <c r="AB8" s="377"/>
      <c r="AC8" s="377"/>
      <c r="AD8" s="377"/>
      <c r="AE8" s="377"/>
      <c r="AF8" s="377"/>
      <c r="AG8" s="383"/>
      <c r="AH8" s="383"/>
      <c r="AI8" s="383"/>
      <c r="AJ8" s="383"/>
      <c r="AK8" s="383"/>
      <c r="AL8" s="383"/>
      <c r="AM8" s="383"/>
      <c r="AN8" s="383"/>
      <c r="AO8" s="383"/>
      <c r="AP8" s="383"/>
      <c r="AQ8" s="383"/>
      <c r="AR8" s="383"/>
      <c r="AS8" s="383"/>
      <c r="AT8" s="383"/>
      <c r="AU8" s="383"/>
      <c r="AV8" s="383"/>
      <c r="AW8" s="383"/>
      <c r="AX8" s="383"/>
      <c r="AY8" s="383"/>
    </row>
    <row r="9" spans="1:51" ht="33" customHeight="1">
      <c r="A9" s="333" t="b">
        <v>0</v>
      </c>
      <c r="B9" s="1077"/>
      <c r="C9" s="1080"/>
      <c r="D9" s="251"/>
      <c r="E9" s="251"/>
      <c r="F9" s="247"/>
      <c r="G9" s="252"/>
      <c r="H9" s="1152">
        <f>IF(A9=TRUE,トップページ!$S$15,"")</f>
      </c>
      <c r="I9" s="1153"/>
      <c r="J9" s="1153"/>
      <c r="K9" s="1153"/>
      <c r="L9" s="1153"/>
      <c r="M9" s="1154"/>
      <c r="N9" s="1155"/>
      <c r="O9" s="1156"/>
      <c r="P9" s="1156"/>
      <c r="Q9" s="1156"/>
      <c r="R9" s="1156"/>
      <c r="S9" s="1156"/>
      <c r="T9" s="1156"/>
      <c r="U9" s="1156"/>
      <c r="V9" s="1156"/>
      <c r="W9" s="1156"/>
      <c r="X9" s="1156"/>
      <c r="Y9" s="1157"/>
      <c r="Z9" s="271"/>
      <c r="AA9" s="271"/>
      <c r="AB9" s="377"/>
      <c r="AC9" s="377"/>
      <c r="AD9" s="377"/>
      <c r="AE9" s="377"/>
      <c r="AF9" s="377"/>
      <c r="AG9" s="383"/>
      <c r="AH9" s="383"/>
      <c r="AI9" s="383"/>
      <c r="AJ9" s="383"/>
      <c r="AK9" s="383"/>
      <c r="AL9" s="383"/>
      <c r="AM9" s="383"/>
      <c r="AN9" s="383"/>
      <c r="AO9" s="383"/>
      <c r="AP9" s="383"/>
      <c r="AQ9" s="383"/>
      <c r="AR9" s="383"/>
      <c r="AS9" s="383"/>
      <c r="AT9" s="383"/>
      <c r="AU9" s="383"/>
      <c r="AV9" s="383"/>
      <c r="AW9" s="383"/>
      <c r="AX9" s="383"/>
      <c r="AY9" s="383"/>
    </row>
    <row r="10" spans="1:51" ht="33" customHeight="1">
      <c r="A10" s="333" t="b">
        <v>0</v>
      </c>
      <c r="B10" s="1077"/>
      <c r="C10" s="1080"/>
      <c r="D10" s="251"/>
      <c r="E10" s="251"/>
      <c r="F10" s="247"/>
      <c r="G10" s="252"/>
      <c r="H10" s="1152">
        <f>IF(A10=TRUE,トップページ!$S$16,"")</f>
      </c>
      <c r="I10" s="1153"/>
      <c r="J10" s="1153"/>
      <c r="K10" s="1153"/>
      <c r="L10" s="1153"/>
      <c r="M10" s="1154"/>
      <c r="N10" s="1155"/>
      <c r="O10" s="1156"/>
      <c r="P10" s="1156"/>
      <c r="Q10" s="1156"/>
      <c r="R10" s="1156"/>
      <c r="S10" s="1156"/>
      <c r="T10" s="1156"/>
      <c r="U10" s="1156"/>
      <c r="V10" s="1156"/>
      <c r="W10" s="1156"/>
      <c r="X10" s="1156"/>
      <c r="Y10" s="1157"/>
      <c r="Z10" s="271"/>
      <c r="AA10" s="271"/>
      <c r="AB10" s="377"/>
      <c r="AC10" s="377"/>
      <c r="AD10" s="377"/>
      <c r="AE10" s="377"/>
      <c r="AF10" s="377"/>
      <c r="AG10" s="383"/>
      <c r="AH10" s="383"/>
      <c r="AI10" s="383"/>
      <c r="AJ10" s="383"/>
      <c r="AK10" s="383"/>
      <c r="AL10" s="383"/>
      <c r="AM10" s="383"/>
      <c r="AN10" s="383"/>
      <c r="AO10" s="383"/>
      <c r="AP10" s="383"/>
      <c r="AQ10" s="383"/>
      <c r="AR10" s="383"/>
      <c r="AS10" s="383"/>
      <c r="AT10" s="383"/>
      <c r="AU10" s="383"/>
      <c r="AV10" s="383"/>
      <c r="AW10" s="383"/>
      <c r="AX10" s="383"/>
      <c r="AY10" s="383"/>
    </row>
    <row r="11" spans="1:51" ht="33" customHeight="1" thickBot="1">
      <c r="A11" s="333" t="b">
        <v>0</v>
      </c>
      <c r="B11" s="1077"/>
      <c r="C11" s="1081"/>
      <c r="D11" s="254"/>
      <c r="E11" s="254"/>
      <c r="F11" s="255"/>
      <c r="G11" s="262"/>
      <c r="H11" s="1158">
        <f>IF(A11=TRUE,トップページ!$S$17,"")</f>
      </c>
      <c r="I11" s="1159"/>
      <c r="J11" s="309" t="s">
        <v>561</v>
      </c>
      <c r="K11" s="1160">
        <f>IF(A11=TRUE,トップページ!$V$17,"")</f>
      </c>
      <c r="L11" s="1160"/>
      <c r="M11" s="1161"/>
      <c r="N11" s="1134"/>
      <c r="O11" s="1135"/>
      <c r="P11" s="1135"/>
      <c r="Q11" s="1135"/>
      <c r="R11" s="1135"/>
      <c r="S11" s="263" t="s">
        <v>868</v>
      </c>
      <c r="T11" s="1136"/>
      <c r="U11" s="1136"/>
      <c r="V11" s="1136"/>
      <c r="W11" s="1136"/>
      <c r="X11" s="1136"/>
      <c r="Y11" s="1137"/>
      <c r="Z11" s="271"/>
      <c r="AA11" s="271"/>
      <c r="AB11" s="1035" t="s">
        <v>664</v>
      </c>
      <c r="AC11" s="1035"/>
      <c r="AD11" s="386" t="s">
        <v>716</v>
      </c>
      <c r="AE11" s="386" t="s">
        <v>717</v>
      </c>
      <c r="AF11" s="386" t="s">
        <v>718</v>
      </c>
      <c r="AG11" s="383"/>
      <c r="AH11" s="383"/>
      <c r="AI11" s="383"/>
      <c r="AJ11" s="383"/>
      <c r="AK11" s="383"/>
      <c r="AL11" s="383"/>
      <c r="AM11" s="383"/>
      <c r="AN11" s="383"/>
      <c r="AO11" s="383"/>
      <c r="AP11" s="383"/>
      <c r="AQ11" s="383"/>
      <c r="AR11" s="383"/>
      <c r="AS11" s="383"/>
      <c r="AT11" s="383"/>
      <c r="AU11" s="383"/>
      <c r="AV11" s="383"/>
      <c r="AW11" s="383"/>
      <c r="AX11" s="383"/>
      <c r="AY11" s="383"/>
    </row>
    <row r="12" spans="1:51" ht="19.5" customHeight="1" thickTop="1">
      <c r="A12" s="333"/>
      <c r="B12" s="1077"/>
      <c r="C12" s="1083" t="s">
        <v>658</v>
      </c>
      <c r="D12" s="257"/>
      <c r="E12" s="257"/>
      <c r="F12" s="258"/>
      <c r="G12" s="258"/>
      <c r="H12" s="1189" t="s">
        <v>108</v>
      </c>
      <c r="I12" s="1180"/>
      <c r="J12" s="1180"/>
      <c r="K12" s="1180"/>
      <c r="L12" s="1180"/>
      <c r="M12" s="1188"/>
      <c r="N12" s="1179" t="s">
        <v>108</v>
      </c>
      <c r="O12" s="1180"/>
      <c r="P12" s="1180"/>
      <c r="Q12" s="1180"/>
      <c r="R12" s="1180"/>
      <c r="S12" s="1181"/>
      <c r="T12" s="1180" t="s">
        <v>105</v>
      </c>
      <c r="U12" s="1180"/>
      <c r="V12" s="1180"/>
      <c r="W12" s="1180"/>
      <c r="X12" s="1180"/>
      <c r="Y12" s="1188"/>
      <c r="Z12" s="271"/>
      <c r="AA12" s="271"/>
      <c r="AB12" s="378"/>
      <c r="AC12" s="378"/>
      <c r="AD12" s="379"/>
      <c r="AE12" s="379"/>
      <c r="AF12" s="379"/>
      <c r="AG12" s="379"/>
      <c r="AH12" s="379"/>
      <c r="AI12" s="379"/>
      <c r="AJ12" s="383"/>
      <c r="AK12" s="383"/>
      <c r="AL12" s="383"/>
      <c r="AM12" s="383"/>
      <c r="AN12" s="383"/>
      <c r="AO12" s="383"/>
      <c r="AP12" s="383"/>
      <c r="AQ12" s="383"/>
      <c r="AR12" s="383"/>
      <c r="AS12" s="383"/>
      <c r="AT12" s="383"/>
      <c r="AU12" s="383"/>
      <c r="AV12" s="383"/>
      <c r="AW12" s="383"/>
      <c r="AX12" s="383"/>
      <c r="AY12" s="383"/>
    </row>
    <row r="13" spans="1:51" ht="33" customHeight="1">
      <c r="A13" s="333" t="b">
        <v>0</v>
      </c>
      <c r="B13" s="1077"/>
      <c r="C13" s="1084"/>
      <c r="D13" s="251"/>
      <c r="E13" s="251"/>
      <c r="F13" s="4"/>
      <c r="G13" s="4"/>
      <c r="H13" s="1168">
        <f>IF(A13=TRUE,トップページ!$S$20,"")</f>
      </c>
      <c r="I13" s="1169"/>
      <c r="J13" s="1169"/>
      <c r="K13" s="1169"/>
      <c r="L13" s="1169"/>
      <c r="M13" s="1170"/>
      <c r="N13" s="1182"/>
      <c r="O13" s="1183"/>
      <c r="P13" s="1183"/>
      <c r="Q13" s="1183"/>
      <c r="R13" s="1183"/>
      <c r="S13" s="1184"/>
      <c r="T13" s="1183"/>
      <c r="U13" s="1183"/>
      <c r="V13" s="1183"/>
      <c r="W13" s="1183"/>
      <c r="X13" s="1183"/>
      <c r="Y13" s="1201"/>
      <c r="Z13" s="271"/>
      <c r="AA13" s="271"/>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row>
    <row r="14" spans="1:51" ht="33" customHeight="1" thickBot="1">
      <c r="A14" s="333" t="b">
        <v>0</v>
      </c>
      <c r="B14" s="1077"/>
      <c r="C14" s="1085"/>
      <c r="D14" s="254"/>
      <c r="E14" s="254"/>
      <c r="F14" s="256"/>
      <c r="G14" s="256"/>
      <c r="H14" s="1171">
        <f>IF(A14=TRUE,トップページ!$S$21,"")</f>
      </c>
      <c r="I14" s="1172"/>
      <c r="J14" s="1172"/>
      <c r="K14" s="1172"/>
      <c r="L14" s="1172"/>
      <c r="M14" s="1173"/>
      <c r="N14" s="1185"/>
      <c r="O14" s="1186"/>
      <c r="P14" s="1186"/>
      <c r="Q14" s="1186"/>
      <c r="R14" s="1186"/>
      <c r="S14" s="1187"/>
      <c r="T14" s="1186"/>
      <c r="U14" s="1186"/>
      <c r="V14" s="1186"/>
      <c r="W14" s="1186"/>
      <c r="X14" s="1186"/>
      <c r="Y14" s="1198"/>
      <c r="Z14" s="271"/>
      <c r="AA14" s="271"/>
      <c r="AB14" s="1041" t="s">
        <v>471</v>
      </c>
      <c r="AC14" s="1041"/>
      <c r="AD14" s="387" t="s">
        <v>472</v>
      </c>
      <c r="AE14" s="387" t="s">
        <v>473</v>
      </c>
      <c r="AF14" s="385"/>
      <c r="AG14" s="383"/>
      <c r="AH14" s="383"/>
      <c r="AI14" s="383"/>
      <c r="AJ14" s="383"/>
      <c r="AK14" s="383"/>
      <c r="AL14" s="383"/>
      <c r="AM14" s="383"/>
      <c r="AN14" s="383"/>
      <c r="AO14" s="383"/>
      <c r="AP14" s="383"/>
      <c r="AQ14" s="383"/>
      <c r="AR14" s="383"/>
      <c r="AS14" s="383"/>
      <c r="AT14" s="383"/>
      <c r="AU14" s="383"/>
      <c r="AV14" s="383"/>
      <c r="AW14" s="383"/>
      <c r="AX14" s="383"/>
      <c r="AY14" s="383"/>
    </row>
    <row r="15" spans="1:51" ht="19.5" customHeight="1" thickTop="1">
      <c r="A15" s="334"/>
      <c r="B15" s="1077"/>
      <c r="C15" s="1083" t="s">
        <v>657</v>
      </c>
      <c r="D15" s="993"/>
      <c r="E15" s="993"/>
      <c r="F15" s="993"/>
      <c r="G15" s="993"/>
      <c r="H15" s="1094" t="s">
        <v>666</v>
      </c>
      <c r="I15" s="1095"/>
      <c r="J15" s="1110" t="s">
        <v>667</v>
      </c>
      <c r="K15" s="1111"/>
      <c r="L15" s="1095" t="s">
        <v>668</v>
      </c>
      <c r="M15" s="1118"/>
      <c r="N15" s="1207" t="s">
        <v>666</v>
      </c>
      <c r="O15" s="1150"/>
      <c r="P15" s="1150"/>
      <c r="Q15" s="1094"/>
      <c r="R15" s="1199" t="s">
        <v>667</v>
      </c>
      <c r="S15" s="1150"/>
      <c r="T15" s="1150"/>
      <c r="U15" s="1200"/>
      <c r="V15" s="1149" t="s">
        <v>668</v>
      </c>
      <c r="W15" s="1150"/>
      <c r="X15" s="1150"/>
      <c r="Y15" s="1151"/>
      <c r="Z15" s="271"/>
      <c r="AA15" s="271"/>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row>
    <row r="16" spans="1:51" ht="33" customHeight="1">
      <c r="A16" s="334" t="b">
        <v>0</v>
      </c>
      <c r="B16" s="1077"/>
      <c r="C16" s="1084"/>
      <c r="D16" s="251"/>
      <c r="E16" s="251"/>
      <c r="F16" s="247"/>
      <c r="G16" s="4"/>
      <c r="H16" s="1096">
        <f>IF(A16=TRUE,トップページ!$S$32,"")</f>
      </c>
      <c r="I16" s="1097"/>
      <c r="J16" s="1116">
        <f>IF(A16=TRUE,トップページ!$U$32,"")</f>
      </c>
      <c r="K16" s="1117"/>
      <c r="L16" s="1108">
        <f>IF(A16=TRUE,トップページ!$W$32,"")</f>
      </c>
      <c r="M16" s="1109"/>
      <c r="N16" s="1208"/>
      <c r="O16" s="1139"/>
      <c r="P16" s="1139"/>
      <c r="Q16" s="1209"/>
      <c r="R16" s="1138"/>
      <c r="S16" s="1139"/>
      <c r="T16" s="1139"/>
      <c r="U16" s="1140"/>
      <c r="V16" s="1202"/>
      <c r="W16" s="1203"/>
      <c r="X16" s="1203"/>
      <c r="Y16" s="1204"/>
      <c r="Z16" s="271"/>
      <c r="AA16" s="271"/>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row>
    <row r="17" spans="1:51" ht="33" customHeight="1">
      <c r="A17" s="334" t="b">
        <v>0</v>
      </c>
      <c r="B17" s="1077"/>
      <c r="C17" s="1084"/>
      <c r="D17" s="303"/>
      <c r="E17" s="303"/>
      <c r="F17" s="304"/>
      <c r="G17" s="305"/>
      <c r="H17" s="1098">
        <f>IF(A17=TRUE,トップページ!$T$32,"")</f>
      </c>
      <c r="I17" s="1099"/>
      <c r="J17" s="1112">
        <f>IF(A17=TRUE,トップページ!$V$32,"")</f>
      </c>
      <c r="K17" s="1113"/>
      <c r="L17" s="1099">
        <f>IF(A17=TRUE,トップページ!$X$32,"")</f>
      </c>
      <c r="M17" s="1107"/>
      <c r="N17" s="1037"/>
      <c r="O17" s="1038"/>
      <c r="P17" s="1038"/>
      <c r="Q17" s="1039"/>
      <c r="R17" s="1174"/>
      <c r="S17" s="1175"/>
      <c r="T17" s="1175"/>
      <c r="U17" s="1176"/>
      <c r="V17" s="1205"/>
      <c r="W17" s="1175"/>
      <c r="X17" s="1175"/>
      <c r="Y17" s="1206"/>
      <c r="Z17" s="271"/>
      <c r="AA17" s="271"/>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row>
    <row r="18" spans="1:51" ht="33" customHeight="1">
      <c r="A18" s="334" t="b">
        <v>0</v>
      </c>
      <c r="B18" s="1077"/>
      <c r="C18" s="1084"/>
      <c r="D18" s="251"/>
      <c r="E18" s="251"/>
      <c r="F18" s="247"/>
      <c r="G18" s="4"/>
      <c r="H18" s="1100">
        <f>IF(A18=TRUE,トップページ!$S$33,"")</f>
      </c>
      <c r="I18" s="1101"/>
      <c r="J18" s="1114">
        <f>IF(A18=TRUE,トップページ!$U$33,"")</f>
      </c>
      <c r="K18" s="1115"/>
      <c r="L18" s="1101">
        <f>IF(A18=TRUE,トップページ!$W$33,"")</f>
      </c>
      <c r="M18" s="1106"/>
      <c r="N18" s="1068"/>
      <c r="O18" s="1069"/>
      <c r="P18" s="1069"/>
      <c r="Q18" s="1070"/>
      <c r="R18" s="1141"/>
      <c r="S18" s="1142"/>
      <c r="T18" s="1142"/>
      <c r="U18" s="1143"/>
      <c r="V18" s="1190"/>
      <c r="W18" s="1142"/>
      <c r="X18" s="1142"/>
      <c r="Y18" s="1191"/>
      <c r="Z18" s="271"/>
      <c r="AA18" s="271"/>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row>
    <row r="19" spans="1:51" ht="33" customHeight="1" thickBot="1">
      <c r="A19" s="334" t="b">
        <v>0</v>
      </c>
      <c r="B19" s="1078"/>
      <c r="C19" s="1085"/>
      <c r="D19" s="254"/>
      <c r="E19" s="254"/>
      <c r="F19" s="255"/>
      <c r="G19" s="256"/>
      <c r="H19" s="1102">
        <f>IF(A19=TRUE,トップページ!$T$33,"")</f>
      </c>
      <c r="I19" s="1103"/>
      <c r="J19" s="1104">
        <f>IF(A19=TRUE,トップページ!$V$33,"")</f>
      </c>
      <c r="K19" s="1105"/>
      <c r="L19" s="1103">
        <f>IF(A19=TRUE,トップページ!$X$33,"")</f>
      </c>
      <c r="M19" s="1119"/>
      <c r="N19" s="1071"/>
      <c r="O19" s="1072"/>
      <c r="P19" s="1072"/>
      <c r="Q19" s="1073"/>
      <c r="R19" s="1144"/>
      <c r="S19" s="1145"/>
      <c r="T19" s="1145"/>
      <c r="U19" s="1146"/>
      <c r="V19" s="1147"/>
      <c r="W19" s="1145"/>
      <c r="X19" s="1145"/>
      <c r="Y19" s="1148"/>
      <c r="Z19" s="271"/>
      <c r="AA19" s="271"/>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row>
    <row r="20" spans="1:51" ht="39.75" customHeight="1" thickBot="1" thickTop="1">
      <c r="A20" s="270"/>
      <c r="B20" s="1074" t="s">
        <v>674</v>
      </c>
      <c r="C20" s="1074"/>
      <c r="D20" s="1074"/>
      <c r="E20" s="1074"/>
      <c r="F20" s="1074"/>
      <c r="G20" s="1074"/>
      <c r="H20" s="1074"/>
      <c r="I20" s="1074"/>
      <c r="J20" s="1074"/>
      <c r="K20" s="1074"/>
      <c r="L20" s="1074"/>
      <c r="M20" s="1074"/>
      <c r="N20" s="1074"/>
      <c r="O20" s="1074"/>
      <c r="P20" s="1074"/>
      <c r="Q20" s="1074"/>
      <c r="R20" s="1074"/>
      <c r="S20" s="1074"/>
      <c r="T20" s="1074"/>
      <c r="U20" s="1074"/>
      <c r="V20" s="1074"/>
      <c r="W20" s="1074"/>
      <c r="X20" s="1074"/>
      <c r="Y20" s="1074"/>
      <c r="Z20" s="271"/>
      <c r="AA20" s="271"/>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row>
    <row r="21" spans="1:51" ht="30" customHeight="1" thickTop="1">
      <c r="A21" s="1027" t="s">
        <v>562</v>
      </c>
      <c r="B21" s="1028" t="s">
        <v>714</v>
      </c>
      <c r="C21" s="1011" t="s">
        <v>650</v>
      </c>
      <c r="D21" s="1011"/>
      <c r="E21" s="1021" t="s">
        <v>851</v>
      </c>
      <c r="F21" s="1022"/>
      <c r="G21" s="1023"/>
      <c r="H21" s="1030" t="s">
        <v>846</v>
      </c>
      <c r="I21" s="1011" t="s">
        <v>53</v>
      </c>
      <c r="J21" s="1011"/>
      <c r="K21" s="1011"/>
      <c r="L21" s="1011" t="s">
        <v>848</v>
      </c>
      <c r="M21" s="1011"/>
      <c r="N21" s="1011"/>
      <c r="O21" s="1019" t="s">
        <v>55</v>
      </c>
      <c r="P21" s="1013" t="s">
        <v>61</v>
      </c>
      <c r="Q21" s="1014"/>
      <c r="R21" s="1015"/>
      <c r="S21" s="998" t="s">
        <v>847</v>
      </c>
      <c r="T21" s="999"/>
      <c r="U21" s="1000"/>
      <c r="V21" s="992" t="s">
        <v>845</v>
      </c>
      <c r="W21" s="993"/>
      <c r="X21" s="993"/>
      <c r="Y21" s="994"/>
      <c r="Z21" s="271"/>
      <c r="AA21" s="271"/>
      <c r="AB21" s="1035" t="s">
        <v>475</v>
      </c>
      <c r="AC21" s="1035"/>
      <c r="AD21" s="388" t="s">
        <v>869</v>
      </c>
      <c r="AE21" s="388" t="s">
        <v>511</v>
      </c>
      <c r="AF21" s="388" t="s">
        <v>512</v>
      </c>
      <c r="AG21" s="388" t="s">
        <v>476</v>
      </c>
      <c r="AH21" s="383"/>
      <c r="AI21" s="383"/>
      <c r="AJ21" s="383"/>
      <c r="AK21" s="383"/>
      <c r="AL21" s="383"/>
      <c r="AM21" s="383"/>
      <c r="AN21" s="383"/>
      <c r="AO21" s="383"/>
      <c r="AP21" s="383"/>
      <c r="AQ21" s="383"/>
      <c r="AR21" s="383"/>
      <c r="AS21" s="383"/>
      <c r="AT21" s="383"/>
      <c r="AU21" s="383"/>
      <c r="AV21" s="383"/>
      <c r="AW21" s="383"/>
      <c r="AX21" s="383"/>
      <c r="AY21" s="383"/>
    </row>
    <row r="22" spans="1:51" ht="30" customHeight="1">
      <c r="A22" s="1027"/>
      <c r="B22" s="1029"/>
      <c r="C22" s="1012"/>
      <c r="D22" s="1012"/>
      <c r="E22" s="1024" t="s">
        <v>852</v>
      </c>
      <c r="F22" s="1025"/>
      <c r="G22" s="1026"/>
      <c r="H22" s="1031"/>
      <c r="I22" s="1012"/>
      <c r="J22" s="1012"/>
      <c r="K22" s="1012"/>
      <c r="L22" s="1012"/>
      <c r="M22" s="1012"/>
      <c r="N22" s="1012"/>
      <c r="O22" s="1020"/>
      <c r="P22" s="1016"/>
      <c r="Q22" s="1017"/>
      <c r="R22" s="1018"/>
      <c r="S22" s="1001"/>
      <c r="T22" s="1002"/>
      <c r="U22" s="1003"/>
      <c r="V22" s="989" t="s">
        <v>849</v>
      </c>
      <c r="W22" s="990"/>
      <c r="X22" s="989" t="s">
        <v>850</v>
      </c>
      <c r="Y22" s="991"/>
      <c r="Z22" s="271"/>
      <c r="AA22" s="271"/>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row>
    <row r="23" spans="1:51" ht="30" customHeight="1">
      <c r="A23" s="273"/>
      <c r="B23" s="326">
        <v>1</v>
      </c>
      <c r="C23" s="1010"/>
      <c r="D23" s="1010"/>
      <c r="E23" s="1032"/>
      <c r="F23" s="1033"/>
      <c r="G23" s="1034"/>
      <c r="H23" s="299"/>
      <c r="I23" s="1050">
        <f>IF($A23&lt;&gt;0,VLOOKUP($A23,'選手データ'!$C$2:$V$102,4,FALSE),"")</f>
      </c>
      <c r="J23" s="1051"/>
      <c r="K23" s="1052"/>
      <c r="L23" s="1049">
        <f>IF($A23&lt;&gt;0,VLOOKUP($A23,'選手データ'!$C$2:$V$102,5,FALSE),"")</f>
      </c>
      <c r="M23" s="1049"/>
      <c r="N23" s="1049"/>
      <c r="O23" s="301">
        <f>IF($A23&lt;&gt;0,VLOOKUP($A23,'選手データ'!$C$2:$V$102,3,FALSE),"")</f>
      </c>
      <c r="P23" s="1007">
        <f>IF($A23&lt;&gt;0,VLOOKUP($A23,'選手データ'!$C$2:$V$102,9,FALSE),"")</f>
      </c>
      <c r="Q23" s="1008"/>
      <c r="R23" s="1009"/>
      <c r="S23" s="1004">
        <f>IF($A23&lt;&gt;0,VLOOKUP($A23,'選手データ'!$C$2:$V$102,2,FALSE),"")</f>
      </c>
      <c r="T23" s="1005"/>
      <c r="U23" s="1006"/>
      <c r="V23" s="995">
        <f>IF($A23&lt;&gt;0,VLOOKUP($A23,'選手データ'!$C$2:$V$102,7,FALSE),"")</f>
      </c>
      <c r="W23" s="996"/>
      <c r="X23" s="995">
        <f>IF($A23&lt;&gt;0,VLOOKUP($A23,'選手データ'!$C$2:$V$102,8,FALSE),"")</f>
      </c>
      <c r="Y23" s="997"/>
      <c r="Z23" s="271"/>
      <c r="AA23" s="271"/>
      <c r="AB23" s="1035" t="s">
        <v>478</v>
      </c>
      <c r="AC23" s="1035"/>
      <c r="AD23" s="379" t="s">
        <v>479</v>
      </c>
      <c r="AE23" s="379" t="s">
        <v>480</v>
      </c>
      <c r="AF23" s="379" t="s">
        <v>481</v>
      </c>
      <c r="AG23" s="379" t="s">
        <v>482</v>
      </c>
      <c r="AH23" s="379" t="s">
        <v>483</v>
      </c>
      <c r="AI23" s="379" t="s">
        <v>484</v>
      </c>
      <c r="AJ23" s="388"/>
      <c r="AK23" s="388"/>
      <c r="AL23" s="388"/>
      <c r="AM23" s="388"/>
      <c r="AN23" s="383"/>
      <c r="AO23" s="388"/>
      <c r="AP23" s="388"/>
      <c r="AQ23" s="388"/>
      <c r="AR23" s="388"/>
      <c r="AS23" s="383"/>
      <c r="AT23" s="383"/>
      <c r="AU23" s="383"/>
      <c r="AV23" s="383"/>
      <c r="AW23" s="383"/>
      <c r="AX23" s="383"/>
      <c r="AY23" s="383"/>
    </row>
    <row r="24" spans="1:51" ht="30" customHeight="1">
      <c r="A24" s="273"/>
      <c r="B24" s="327">
        <v>2</v>
      </c>
      <c r="C24" s="983"/>
      <c r="D24" s="983"/>
      <c r="E24" s="984"/>
      <c r="F24" s="985"/>
      <c r="G24" s="986"/>
      <c r="H24" s="332"/>
      <c r="I24" s="787">
        <f>IF($A24&lt;&gt;0,VLOOKUP($A24,'選手データ'!$C$2:$V$102,4,FALSE),"")</f>
      </c>
      <c r="J24" s="785"/>
      <c r="K24" s="788"/>
      <c r="L24" s="1036">
        <f>IF($A24&lt;&gt;0,VLOOKUP($A24,'選手データ'!$C$2:$V$102,5,FALSE),"")</f>
      </c>
      <c r="M24" s="1036"/>
      <c r="N24" s="1036"/>
      <c r="O24" s="297">
        <f>IF($A24&lt;&gt;0,VLOOKUP($A24,'選手データ'!$C$2:$V$102,3,FALSE),"")</f>
      </c>
      <c r="P24" s="791">
        <f>IF($A24&lt;&gt;0,VLOOKUP($A24,'選手データ'!$C$2:$V$102,9,FALSE),"")</f>
      </c>
      <c r="Q24" s="792"/>
      <c r="R24" s="793"/>
      <c r="S24" s="980">
        <f>IF($A24&lt;&gt;0,VLOOKUP($A24,'選手データ'!$C$2:$V$102,2,FALSE),"")</f>
      </c>
      <c r="T24" s="981"/>
      <c r="U24" s="982"/>
      <c r="V24" s="787">
        <f>IF($A24&lt;&gt;0,VLOOKUP($A24,'選手データ'!$C$2:$V$102,7,FALSE),"")</f>
      </c>
      <c r="W24" s="788"/>
      <c r="X24" s="787">
        <f>IF($A24&lt;&gt;0,VLOOKUP($A24,'選手データ'!$C$2:$V$102,8,FALSE),"")</f>
      </c>
      <c r="Y24" s="979"/>
      <c r="Z24" s="271"/>
      <c r="AA24" s="271"/>
      <c r="AB24" s="383"/>
      <c r="AC24" s="380"/>
      <c r="AD24" s="380"/>
      <c r="AE24" s="380"/>
      <c r="AF24" s="381"/>
      <c r="AG24" s="383"/>
      <c r="AH24" s="383"/>
      <c r="AI24" s="383"/>
      <c r="AJ24" s="383"/>
      <c r="AK24" s="383"/>
      <c r="AL24" s="383"/>
      <c r="AM24" s="383"/>
      <c r="AN24" s="383"/>
      <c r="AO24" s="383"/>
      <c r="AP24" s="383"/>
      <c r="AQ24" s="383"/>
      <c r="AR24" s="383"/>
      <c r="AS24" s="383"/>
      <c r="AT24" s="383"/>
      <c r="AU24" s="383"/>
      <c r="AV24" s="383"/>
      <c r="AW24" s="383"/>
      <c r="AX24" s="383"/>
      <c r="AY24" s="383"/>
    </row>
    <row r="25" spans="1:51" ht="30" customHeight="1">
      <c r="A25" s="273"/>
      <c r="B25" s="327">
        <v>3</v>
      </c>
      <c r="C25" s="983"/>
      <c r="D25" s="983"/>
      <c r="E25" s="984"/>
      <c r="F25" s="985"/>
      <c r="G25" s="986"/>
      <c r="H25" s="332"/>
      <c r="I25" s="787">
        <f>IF($A25&lt;&gt;0,VLOOKUP($A25,'選手データ'!$C$2:$V$102,4,FALSE),"")</f>
      </c>
      <c r="J25" s="785"/>
      <c r="K25" s="788"/>
      <c r="L25" s="1036">
        <f>IF($A25&lt;&gt;0,VLOOKUP($A25,'選手データ'!$C$2:$V$102,5,FALSE),"")</f>
      </c>
      <c r="M25" s="1036"/>
      <c r="N25" s="1036"/>
      <c r="O25" s="297">
        <f>IF($A25&lt;&gt;0,VLOOKUP($A25,'選手データ'!$C$2:$V$102,3,FALSE),"")</f>
      </c>
      <c r="P25" s="791">
        <f>IF($A25&lt;&gt;0,VLOOKUP($A25,'選手データ'!$C$2:$V$102,9,FALSE),"")</f>
      </c>
      <c r="Q25" s="792"/>
      <c r="R25" s="793"/>
      <c r="S25" s="980">
        <f>IF($A25&lt;&gt;0,VLOOKUP($A25,'選手データ'!$C$2:$V$102,2,FALSE),"")</f>
      </c>
      <c r="T25" s="981"/>
      <c r="U25" s="982"/>
      <c r="V25" s="787">
        <f>IF($A25&lt;&gt;0,VLOOKUP($A25,'選手データ'!$C$2:$V$102,7,FALSE),"")</f>
      </c>
      <c r="W25" s="788"/>
      <c r="X25" s="787">
        <f>IF($A25&lt;&gt;0,VLOOKUP($A25,'選手データ'!$C$2:$V$102,8,FALSE),"")</f>
      </c>
      <c r="Y25" s="979"/>
      <c r="Z25" s="271"/>
      <c r="AA25" s="271"/>
      <c r="AB25" s="1035" t="s">
        <v>569</v>
      </c>
      <c r="AC25" s="1035"/>
      <c r="AD25" s="386" t="s">
        <v>857</v>
      </c>
      <c r="AE25" s="386" t="s">
        <v>858</v>
      </c>
      <c r="AF25" s="386" t="s">
        <v>859</v>
      </c>
      <c r="AG25" s="386" t="s">
        <v>860</v>
      </c>
      <c r="AH25" s="386" t="s">
        <v>861</v>
      </c>
      <c r="AI25" s="386" t="s">
        <v>862</v>
      </c>
      <c r="AJ25" s="383"/>
      <c r="AK25" s="383"/>
      <c r="AL25" s="383"/>
      <c r="AM25" s="383"/>
      <c r="AN25" s="383"/>
      <c r="AO25" s="383"/>
      <c r="AP25" s="383"/>
      <c r="AQ25" s="383"/>
      <c r="AR25" s="383"/>
      <c r="AS25" s="383"/>
      <c r="AT25" s="383"/>
      <c r="AU25" s="383"/>
      <c r="AV25" s="383"/>
      <c r="AW25" s="383"/>
      <c r="AX25" s="383"/>
      <c r="AY25" s="383"/>
    </row>
    <row r="26" spans="1:51" ht="30" customHeight="1">
      <c r="A26" s="273"/>
      <c r="B26" s="327">
        <v>4</v>
      </c>
      <c r="C26" s="983"/>
      <c r="D26" s="983"/>
      <c r="E26" s="984"/>
      <c r="F26" s="985"/>
      <c r="G26" s="986"/>
      <c r="H26" s="332"/>
      <c r="I26" s="787">
        <f>IF($A26&lt;&gt;0,VLOOKUP($A26,'選手データ'!$C$2:$V$102,4,FALSE),"")</f>
      </c>
      <c r="J26" s="785"/>
      <c r="K26" s="788"/>
      <c r="L26" s="1036">
        <f>IF($A26&lt;&gt;0,VLOOKUP($A26,'選手データ'!$C$2:$V$102,5,FALSE),"")</f>
      </c>
      <c r="M26" s="1036"/>
      <c r="N26" s="1036"/>
      <c r="O26" s="297">
        <f>IF($A26&lt;&gt;0,VLOOKUP($A26,'選手データ'!$C$2:$V$102,3,FALSE),"")</f>
      </c>
      <c r="P26" s="791">
        <f>IF($A26&lt;&gt;0,VLOOKUP($A26,'選手データ'!$C$2:$V$102,9,FALSE),"")</f>
      </c>
      <c r="Q26" s="792"/>
      <c r="R26" s="793"/>
      <c r="S26" s="980">
        <f>IF($A26&lt;&gt;0,VLOOKUP($A26,'選手データ'!$C$2:$V$102,2,FALSE),"")</f>
      </c>
      <c r="T26" s="981"/>
      <c r="U26" s="982"/>
      <c r="V26" s="787">
        <f>IF($A26&lt;&gt;0,VLOOKUP($A26,'選手データ'!$C$2:$V$102,7,FALSE),"")</f>
      </c>
      <c r="W26" s="788"/>
      <c r="X26" s="787">
        <f>IF($A26&lt;&gt;0,VLOOKUP($A26,'選手データ'!$C$2:$V$102,8,FALSE),"")</f>
      </c>
      <c r="Y26" s="979"/>
      <c r="Z26" s="271"/>
      <c r="AA26" s="271"/>
      <c r="AB26" s="383"/>
      <c r="AC26" s="380"/>
      <c r="AD26" s="380"/>
      <c r="AE26" s="380"/>
      <c r="AF26" s="381"/>
      <c r="AG26" s="383"/>
      <c r="AH26" s="383"/>
      <c r="AI26" s="383"/>
      <c r="AJ26" s="383"/>
      <c r="AK26" s="383"/>
      <c r="AL26" s="383"/>
      <c r="AM26" s="383"/>
      <c r="AN26" s="383"/>
      <c r="AO26" s="383"/>
      <c r="AP26" s="383"/>
      <c r="AQ26" s="383"/>
      <c r="AR26" s="383"/>
      <c r="AS26" s="383"/>
      <c r="AT26" s="383"/>
      <c r="AU26" s="383"/>
      <c r="AV26" s="383"/>
      <c r="AW26" s="383"/>
      <c r="AX26" s="383"/>
      <c r="AY26" s="383"/>
    </row>
    <row r="27" spans="1:51" ht="30" customHeight="1">
      <c r="A27" s="273"/>
      <c r="B27" s="327">
        <v>5</v>
      </c>
      <c r="C27" s="983"/>
      <c r="D27" s="983"/>
      <c r="E27" s="984"/>
      <c r="F27" s="985"/>
      <c r="G27" s="986"/>
      <c r="H27" s="332"/>
      <c r="I27" s="787">
        <f>IF($A27&lt;&gt;0,VLOOKUP($A27,'選手データ'!$C$2:$V$102,4,FALSE),"")</f>
      </c>
      <c r="J27" s="785"/>
      <c r="K27" s="788"/>
      <c r="L27" s="1036">
        <f>IF($A27&lt;&gt;0,VLOOKUP($A27,'選手データ'!$C$2:$V$102,5,FALSE),"")</f>
      </c>
      <c r="M27" s="1036"/>
      <c r="N27" s="1036"/>
      <c r="O27" s="297">
        <f>IF($A27&lt;&gt;0,VLOOKUP($A27,'選手データ'!$C$2:$V$102,3,FALSE),"")</f>
      </c>
      <c r="P27" s="791">
        <f>IF($A27&lt;&gt;0,VLOOKUP($A27,'選手データ'!$C$2:$V$102,9,FALSE),"")</f>
      </c>
      <c r="Q27" s="792"/>
      <c r="R27" s="793"/>
      <c r="S27" s="980">
        <f>IF($A27&lt;&gt;0,VLOOKUP($A27,'選手データ'!$C$2:$V$102,2,FALSE),"")</f>
      </c>
      <c r="T27" s="981"/>
      <c r="U27" s="982"/>
      <c r="V27" s="787">
        <f>IF($A27&lt;&gt;0,VLOOKUP($A27,'選手データ'!$C$2:$V$102,7,FALSE),"")</f>
      </c>
      <c r="W27" s="788"/>
      <c r="X27" s="787">
        <f>IF($A27&lt;&gt;0,VLOOKUP($A27,'選手データ'!$C$2:$V$102,8,FALSE),"")</f>
      </c>
      <c r="Y27" s="979"/>
      <c r="Z27" s="271"/>
      <c r="AA27" s="271"/>
      <c r="AB27" s="1035" t="s">
        <v>82</v>
      </c>
      <c r="AC27" s="1035"/>
      <c r="AD27" s="379" t="s">
        <v>86</v>
      </c>
      <c r="AE27" s="379" t="s">
        <v>65</v>
      </c>
      <c r="AF27" s="379" t="s">
        <v>88</v>
      </c>
      <c r="AG27" s="379" t="s">
        <v>64</v>
      </c>
      <c r="AH27" s="383"/>
      <c r="AI27" s="383"/>
      <c r="AJ27" s="383"/>
      <c r="AK27" s="383"/>
      <c r="AL27" s="383"/>
      <c r="AM27" s="383"/>
      <c r="AN27" s="383"/>
      <c r="AO27" s="383"/>
      <c r="AP27" s="383"/>
      <c r="AQ27" s="383"/>
      <c r="AR27" s="383"/>
      <c r="AS27" s="383"/>
      <c r="AT27" s="383"/>
      <c r="AU27" s="383"/>
      <c r="AV27" s="383"/>
      <c r="AW27" s="383"/>
      <c r="AX27" s="383"/>
      <c r="AY27" s="383"/>
    </row>
    <row r="28" spans="1:51" ht="30" customHeight="1">
      <c r="A28" s="273"/>
      <c r="B28" s="327">
        <v>6</v>
      </c>
      <c r="C28" s="983"/>
      <c r="D28" s="983"/>
      <c r="E28" s="984"/>
      <c r="F28" s="985"/>
      <c r="G28" s="986"/>
      <c r="H28" s="332"/>
      <c r="I28" s="787">
        <f>IF($A28&lt;&gt;0,VLOOKUP($A28,'選手データ'!$C$2:$V$102,4,FALSE),"")</f>
      </c>
      <c r="J28" s="785"/>
      <c r="K28" s="788"/>
      <c r="L28" s="1036">
        <f>IF($A28&lt;&gt;0,VLOOKUP($A28,'選手データ'!$C$2:$V$102,5,FALSE),"")</f>
      </c>
      <c r="M28" s="1036"/>
      <c r="N28" s="1036"/>
      <c r="O28" s="297">
        <f>IF($A28&lt;&gt;0,VLOOKUP($A28,'選手データ'!$C$2:$V$102,3,FALSE),"")</f>
      </c>
      <c r="P28" s="791">
        <f>IF($A28&lt;&gt;0,VLOOKUP($A28,'選手データ'!$C$2:$V$102,9,FALSE),"")</f>
      </c>
      <c r="Q28" s="792"/>
      <c r="R28" s="793"/>
      <c r="S28" s="980">
        <f>IF($A28&lt;&gt;0,VLOOKUP($A28,'選手データ'!$C$2:$V$102,2,FALSE),"")</f>
      </c>
      <c r="T28" s="981"/>
      <c r="U28" s="982"/>
      <c r="V28" s="787">
        <f>IF($A28&lt;&gt;0,VLOOKUP($A28,'選手データ'!$C$2:$V$102,7,FALSE),"")</f>
      </c>
      <c r="W28" s="788"/>
      <c r="X28" s="787">
        <f>IF($A28&lt;&gt;0,VLOOKUP($A28,'選手データ'!$C$2:$V$102,8,FALSE),"")</f>
      </c>
      <c r="Y28" s="979"/>
      <c r="Z28" s="271"/>
      <c r="AA28" s="271"/>
      <c r="AB28" s="383"/>
      <c r="AC28" s="380"/>
      <c r="AD28" s="380"/>
      <c r="AE28" s="380"/>
      <c r="AF28" s="381"/>
      <c r="AG28" s="383"/>
      <c r="AH28" s="383"/>
      <c r="AI28" s="383"/>
      <c r="AJ28" s="383"/>
      <c r="AK28" s="383"/>
      <c r="AL28" s="383"/>
      <c r="AM28" s="383"/>
      <c r="AN28" s="383"/>
      <c r="AO28" s="383"/>
      <c r="AP28" s="383"/>
      <c r="AQ28" s="383"/>
      <c r="AR28" s="383"/>
      <c r="AS28" s="383"/>
      <c r="AT28" s="383"/>
      <c r="AU28" s="383"/>
      <c r="AV28" s="383"/>
      <c r="AW28" s="383"/>
      <c r="AX28" s="383"/>
      <c r="AY28" s="383"/>
    </row>
    <row r="29" spans="1:51" ht="30" customHeight="1">
      <c r="A29" s="273"/>
      <c r="B29" s="327">
        <v>7</v>
      </c>
      <c r="C29" s="983"/>
      <c r="D29" s="983"/>
      <c r="E29" s="984"/>
      <c r="F29" s="985"/>
      <c r="G29" s="986"/>
      <c r="H29" s="332"/>
      <c r="I29" s="787">
        <f>IF($A29&lt;&gt;0,VLOOKUP($A29,'選手データ'!$C$2:$V$102,4,FALSE),"")</f>
      </c>
      <c r="J29" s="785"/>
      <c r="K29" s="788"/>
      <c r="L29" s="1036">
        <f>IF($A29&lt;&gt;0,VLOOKUP($A29,'選手データ'!$C$2:$V$102,5,FALSE),"")</f>
      </c>
      <c r="M29" s="1036"/>
      <c r="N29" s="1036"/>
      <c r="O29" s="297">
        <f>IF($A29&lt;&gt;0,VLOOKUP($A29,'選手データ'!$C$2:$V$102,3,FALSE),"")</f>
      </c>
      <c r="P29" s="791">
        <f>IF($A29&lt;&gt;0,VLOOKUP($A29,'選手データ'!$C$2:$V$102,9,FALSE),"")</f>
      </c>
      <c r="Q29" s="792"/>
      <c r="R29" s="793"/>
      <c r="S29" s="980">
        <f>IF($A29&lt;&gt;0,VLOOKUP($A29,'選手データ'!$C$2:$V$102,2,FALSE),"")</f>
      </c>
      <c r="T29" s="981"/>
      <c r="U29" s="982"/>
      <c r="V29" s="787">
        <f>IF($A29&lt;&gt;0,VLOOKUP($A29,'選手データ'!$C$2:$V$102,7,FALSE),"")</f>
      </c>
      <c r="W29" s="788"/>
      <c r="X29" s="787">
        <f>IF($A29&lt;&gt;0,VLOOKUP($A29,'選手データ'!$C$2:$V$102,8,FALSE),"")</f>
      </c>
      <c r="Y29" s="979"/>
      <c r="Z29" s="271"/>
      <c r="AA29" s="271"/>
      <c r="AB29" s="383"/>
      <c r="AC29" s="380"/>
      <c r="AD29" s="380"/>
      <c r="AE29" s="380"/>
      <c r="AF29" s="381"/>
      <c r="AG29" s="383"/>
      <c r="AH29" s="383"/>
      <c r="AI29" s="383"/>
      <c r="AJ29" s="383"/>
      <c r="AK29" s="383"/>
      <c r="AL29" s="383"/>
      <c r="AM29" s="383"/>
      <c r="AN29" s="383"/>
      <c r="AO29" s="383"/>
      <c r="AP29" s="383"/>
      <c r="AQ29" s="383"/>
      <c r="AR29" s="383"/>
      <c r="AS29" s="383"/>
      <c r="AT29" s="383"/>
      <c r="AU29" s="383"/>
      <c r="AV29" s="383"/>
      <c r="AW29" s="383"/>
      <c r="AX29" s="383"/>
      <c r="AY29" s="383"/>
    </row>
    <row r="30" spans="1:51" ht="30" customHeight="1">
      <c r="A30" s="273"/>
      <c r="B30" s="327">
        <v>8</v>
      </c>
      <c r="C30" s="983"/>
      <c r="D30" s="983"/>
      <c r="E30" s="984"/>
      <c r="F30" s="985"/>
      <c r="G30" s="986"/>
      <c r="H30" s="332"/>
      <c r="I30" s="787">
        <f>IF($A30&lt;&gt;0,VLOOKUP($A30,'選手データ'!$C$2:$V$102,4,FALSE),"")</f>
      </c>
      <c r="J30" s="785"/>
      <c r="K30" s="788"/>
      <c r="L30" s="1036">
        <f>IF($A30&lt;&gt;0,VLOOKUP($A30,'選手データ'!$C$2:$V$102,5,FALSE),"")</f>
      </c>
      <c r="M30" s="1036"/>
      <c r="N30" s="1036"/>
      <c r="O30" s="297">
        <f>IF($A30&lt;&gt;0,VLOOKUP($A30,'選手データ'!$C$2:$V$102,3,FALSE),"")</f>
      </c>
      <c r="P30" s="791">
        <f>IF($A30&lt;&gt;0,VLOOKUP($A30,'選手データ'!$C$2:$V$102,9,FALSE),"")</f>
      </c>
      <c r="Q30" s="792"/>
      <c r="R30" s="793"/>
      <c r="S30" s="980">
        <f>IF($A30&lt;&gt;0,VLOOKUP($A30,'選手データ'!$C$2:$V$102,2,FALSE),"")</f>
      </c>
      <c r="T30" s="981"/>
      <c r="U30" s="982"/>
      <c r="V30" s="787">
        <f>IF($A30&lt;&gt;0,VLOOKUP($A30,'選手データ'!$C$2:$V$102,7,FALSE),"")</f>
      </c>
      <c r="W30" s="788"/>
      <c r="X30" s="787">
        <f>IF($A30&lt;&gt;0,VLOOKUP($A30,'選手データ'!$C$2:$V$102,8,FALSE),"")</f>
      </c>
      <c r="Y30" s="979"/>
      <c r="Z30" s="271"/>
      <c r="AA30" s="271"/>
      <c r="AB30" s="383"/>
      <c r="AC30" s="380"/>
      <c r="AD30" s="380"/>
      <c r="AE30" s="380"/>
      <c r="AF30" s="381"/>
      <c r="AG30" s="383"/>
      <c r="AH30" s="383"/>
      <c r="AI30" s="383"/>
      <c r="AJ30" s="383"/>
      <c r="AK30" s="383"/>
      <c r="AL30" s="383"/>
      <c r="AM30" s="383"/>
      <c r="AN30" s="383"/>
      <c r="AO30" s="383"/>
      <c r="AP30" s="383"/>
      <c r="AQ30" s="383"/>
      <c r="AR30" s="383"/>
      <c r="AS30" s="383"/>
      <c r="AT30" s="383"/>
      <c r="AU30" s="383"/>
      <c r="AV30" s="383"/>
      <c r="AW30" s="383"/>
      <c r="AX30" s="383"/>
      <c r="AY30" s="383"/>
    </row>
    <row r="31" spans="1:51" ht="30" customHeight="1">
      <c r="A31" s="273"/>
      <c r="B31" s="327">
        <v>9</v>
      </c>
      <c r="C31" s="983"/>
      <c r="D31" s="983"/>
      <c r="E31" s="984"/>
      <c r="F31" s="985"/>
      <c r="G31" s="986"/>
      <c r="H31" s="332"/>
      <c r="I31" s="787">
        <f>IF($A31&lt;&gt;0,VLOOKUP($A31,'選手データ'!$C$2:$V$102,4,FALSE),"")</f>
      </c>
      <c r="J31" s="785"/>
      <c r="K31" s="788"/>
      <c r="L31" s="1036">
        <f>IF($A31&lt;&gt;0,VLOOKUP($A31,'選手データ'!$C$2:$V$102,5,FALSE),"")</f>
      </c>
      <c r="M31" s="1075"/>
      <c r="N31" s="1075"/>
      <c r="O31" s="297">
        <f>IF($A31&lt;&gt;0,VLOOKUP($A31,'選手データ'!$C$2:$V$102,3,FALSE),"")</f>
      </c>
      <c r="P31" s="791">
        <f>IF($A31&lt;&gt;0,VLOOKUP($A31,'選手データ'!$C$2:$V$102,9,FALSE),"")</f>
      </c>
      <c r="Q31" s="792"/>
      <c r="R31" s="793"/>
      <c r="S31" s="980">
        <f>IF($A31&lt;&gt;0,VLOOKUP($A31,'選手データ'!$C$2:$V$102,2,FALSE),"")</f>
      </c>
      <c r="T31" s="987"/>
      <c r="U31" s="988"/>
      <c r="V31" s="787">
        <f>IF($A31&lt;&gt;0,VLOOKUP($A31,'選手データ'!$C$2:$V$102,7,FALSE),"")</f>
      </c>
      <c r="W31" s="788"/>
      <c r="X31" s="787">
        <f>IF($A31&lt;&gt;0,VLOOKUP($A31,'選手データ'!$C$2:$V$102,8,FALSE),"")</f>
      </c>
      <c r="Y31" s="979"/>
      <c r="Z31" s="271"/>
      <c r="AA31" s="271"/>
      <c r="AB31" s="383"/>
      <c r="AC31" s="380"/>
      <c r="AD31" s="380"/>
      <c r="AE31" s="380"/>
      <c r="AF31" s="381"/>
      <c r="AG31" s="383"/>
      <c r="AH31" s="383"/>
      <c r="AI31" s="383"/>
      <c r="AJ31" s="383"/>
      <c r="AK31" s="383"/>
      <c r="AL31" s="383"/>
      <c r="AM31" s="383"/>
      <c r="AN31" s="383"/>
      <c r="AO31" s="383"/>
      <c r="AP31" s="383"/>
      <c r="AQ31" s="383"/>
      <c r="AR31" s="383"/>
      <c r="AS31" s="383"/>
      <c r="AT31" s="383"/>
      <c r="AU31" s="383"/>
      <c r="AV31" s="383"/>
      <c r="AW31" s="383"/>
      <c r="AX31" s="383"/>
      <c r="AY31" s="383"/>
    </row>
    <row r="32" spans="1:51" ht="30" customHeight="1">
      <c r="A32" s="273"/>
      <c r="B32" s="327">
        <v>10</v>
      </c>
      <c r="C32" s="983"/>
      <c r="D32" s="983"/>
      <c r="E32" s="335"/>
      <c r="F32" s="336"/>
      <c r="G32" s="337"/>
      <c r="H32" s="332"/>
      <c r="I32" s="787">
        <f>IF($A32&lt;&gt;0,VLOOKUP($A32,'選手データ'!$C$2:$V$102,4,FALSE),"")</f>
      </c>
      <c r="J32" s="785"/>
      <c r="K32" s="788"/>
      <c r="L32" s="787">
        <f>IF($A32&lt;&gt;0,VLOOKUP($A32,'選手データ'!$C$2:$V$102,5,FALSE),"")</f>
      </c>
      <c r="M32" s="785"/>
      <c r="N32" s="788"/>
      <c r="O32" s="297">
        <f>IF($A32&lt;&gt;0,VLOOKUP($A32,'選手データ'!$C$2:$V$102,3,FALSE),"")</f>
      </c>
      <c r="P32" s="791">
        <f>IF($A32&lt;&gt;0,VLOOKUP($A32,'選手データ'!$C$2:$V$102,9,FALSE),"")</f>
      </c>
      <c r="Q32" s="792"/>
      <c r="R32" s="793"/>
      <c r="S32" s="980">
        <f>IF($A32&lt;&gt;0,VLOOKUP($A32,'選手データ'!$C$2:$V$102,2,FALSE),"")</f>
      </c>
      <c r="T32" s="981"/>
      <c r="U32" s="982"/>
      <c r="V32" s="787">
        <f>IF($A32&lt;&gt;0,VLOOKUP($A32,'選手データ'!$C$2:$V$102,7,FALSE),"")</f>
      </c>
      <c r="W32" s="788"/>
      <c r="X32" s="787">
        <f>IF($A32&lt;&gt;0,VLOOKUP($A32,'選手データ'!$C$2:$V$102,8,FALSE),"")</f>
      </c>
      <c r="Y32" s="979"/>
      <c r="Z32" s="271"/>
      <c r="AA32" s="271"/>
      <c r="AB32" s="383"/>
      <c r="AC32" s="380"/>
      <c r="AD32" s="380"/>
      <c r="AE32" s="380"/>
      <c r="AF32" s="381"/>
      <c r="AG32" s="383"/>
      <c r="AH32" s="383"/>
      <c r="AI32" s="383"/>
      <c r="AJ32" s="383"/>
      <c r="AK32" s="383"/>
      <c r="AL32" s="383"/>
      <c r="AM32" s="383"/>
      <c r="AN32" s="383"/>
      <c r="AO32" s="383"/>
      <c r="AP32" s="383"/>
      <c r="AQ32" s="383"/>
      <c r="AR32" s="383"/>
      <c r="AS32" s="383"/>
      <c r="AT32" s="383"/>
      <c r="AU32" s="383"/>
      <c r="AV32" s="383"/>
      <c r="AW32" s="383"/>
      <c r="AX32" s="383"/>
      <c r="AY32" s="383"/>
    </row>
    <row r="33" spans="1:51" ht="30" customHeight="1">
      <c r="A33" s="273"/>
      <c r="B33" s="327">
        <v>11</v>
      </c>
      <c r="C33" s="983"/>
      <c r="D33" s="983"/>
      <c r="E33" s="335"/>
      <c r="F33" s="336"/>
      <c r="G33" s="337"/>
      <c r="H33" s="332"/>
      <c r="I33" s="787">
        <f>IF($A33&lt;&gt;0,VLOOKUP($A33,'選手データ'!$C$2:$V$102,4,FALSE),"")</f>
      </c>
      <c r="J33" s="785"/>
      <c r="K33" s="788"/>
      <c r="L33" s="787">
        <f>IF($A33&lt;&gt;0,VLOOKUP($A33,'選手データ'!$C$2:$V$102,5,FALSE),"")</f>
      </c>
      <c r="M33" s="785"/>
      <c r="N33" s="788"/>
      <c r="O33" s="297">
        <f>IF($A33&lt;&gt;0,VLOOKUP($A33,'選手データ'!$C$2:$V$102,3,FALSE),"")</f>
      </c>
      <c r="P33" s="791">
        <f>IF($A33&lt;&gt;0,VLOOKUP($A33,'選手データ'!$C$2:$V$102,9,FALSE),"")</f>
      </c>
      <c r="Q33" s="792"/>
      <c r="R33" s="793"/>
      <c r="S33" s="980">
        <f>IF($A33&lt;&gt;0,VLOOKUP($A33,'選手データ'!$C$2:$V$102,2,FALSE),"")</f>
      </c>
      <c r="T33" s="981"/>
      <c r="U33" s="982"/>
      <c r="V33" s="787">
        <f>IF($A33&lt;&gt;0,VLOOKUP($A33,'選手データ'!$C$2:$V$102,7,FALSE),"")</f>
      </c>
      <c r="W33" s="788"/>
      <c r="X33" s="787">
        <f>IF($A33&lt;&gt;0,VLOOKUP($A33,'選手データ'!$C$2:$V$102,8,FALSE),"")</f>
      </c>
      <c r="Y33" s="979"/>
      <c r="Z33" s="271"/>
      <c r="AA33" s="271"/>
      <c r="AB33" s="383"/>
      <c r="AC33" s="380"/>
      <c r="AD33" s="380"/>
      <c r="AE33" s="380"/>
      <c r="AF33" s="381"/>
      <c r="AG33" s="383"/>
      <c r="AH33" s="383"/>
      <c r="AI33" s="383"/>
      <c r="AJ33" s="383"/>
      <c r="AK33" s="383"/>
      <c r="AL33" s="383"/>
      <c r="AM33" s="383"/>
      <c r="AN33" s="383"/>
      <c r="AO33" s="383"/>
      <c r="AP33" s="383"/>
      <c r="AQ33" s="383"/>
      <c r="AR33" s="383"/>
      <c r="AS33" s="383"/>
      <c r="AT33" s="383"/>
      <c r="AU33" s="383"/>
      <c r="AV33" s="383"/>
      <c r="AW33" s="383"/>
      <c r="AX33" s="383"/>
      <c r="AY33" s="383"/>
    </row>
    <row r="34" spans="1:51" ht="30" customHeight="1">
      <c r="A34" s="273"/>
      <c r="B34" s="327">
        <v>12</v>
      </c>
      <c r="C34" s="983"/>
      <c r="D34" s="983"/>
      <c r="E34" s="335"/>
      <c r="F34" s="336"/>
      <c r="G34" s="337"/>
      <c r="H34" s="332"/>
      <c r="I34" s="787">
        <f>IF($A34&lt;&gt;0,VLOOKUP($A34,'選手データ'!$C$2:$V$102,4,FALSE),"")</f>
      </c>
      <c r="J34" s="785"/>
      <c r="K34" s="788"/>
      <c r="L34" s="787">
        <f>IF($A34&lt;&gt;0,VLOOKUP($A34,'選手データ'!$C$2:$V$102,5,FALSE),"")</f>
      </c>
      <c r="M34" s="785"/>
      <c r="N34" s="788"/>
      <c r="O34" s="297">
        <f>IF($A34&lt;&gt;0,VLOOKUP($A34,'選手データ'!$C$2:$V$102,3,FALSE),"")</f>
      </c>
      <c r="P34" s="791">
        <f>IF($A34&lt;&gt;0,VLOOKUP($A34,'選手データ'!$C$2:$V$102,9,FALSE),"")</f>
      </c>
      <c r="Q34" s="792"/>
      <c r="R34" s="793"/>
      <c r="S34" s="980">
        <f>IF($A34&lt;&gt;0,VLOOKUP($A34,'選手データ'!$C$2:$V$102,2,FALSE),"")</f>
      </c>
      <c r="T34" s="981"/>
      <c r="U34" s="982"/>
      <c r="V34" s="787">
        <f>IF($A34&lt;&gt;0,VLOOKUP($A34,'選手データ'!$C$2:$V$102,7,FALSE),"")</f>
      </c>
      <c r="W34" s="788"/>
      <c r="X34" s="787">
        <f>IF($A34&lt;&gt;0,VLOOKUP($A34,'選手データ'!$C$2:$V$102,8,FALSE),"")</f>
      </c>
      <c r="Y34" s="979"/>
      <c r="Z34" s="271"/>
      <c r="AA34" s="271"/>
      <c r="AB34" s="383"/>
      <c r="AC34" s="380"/>
      <c r="AD34" s="380"/>
      <c r="AE34" s="380"/>
      <c r="AF34" s="381"/>
      <c r="AG34" s="383"/>
      <c r="AH34" s="383"/>
      <c r="AI34" s="383"/>
      <c r="AJ34" s="383"/>
      <c r="AK34" s="383"/>
      <c r="AL34" s="383"/>
      <c r="AM34" s="383"/>
      <c r="AN34" s="383"/>
      <c r="AO34" s="383"/>
      <c r="AP34" s="383"/>
      <c r="AQ34" s="383"/>
      <c r="AR34" s="383"/>
      <c r="AS34" s="383"/>
      <c r="AT34" s="383"/>
      <c r="AU34" s="383"/>
      <c r="AV34" s="383"/>
      <c r="AW34" s="383"/>
      <c r="AX34" s="383"/>
      <c r="AY34" s="383"/>
    </row>
    <row r="35" spans="1:51" ht="30" customHeight="1">
      <c r="A35" s="273"/>
      <c r="B35" s="327">
        <v>13</v>
      </c>
      <c r="C35" s="983"/>
      <c r="D35" s="983"/>
      <c r="E35" s="335"/>
      <c r="F35" s="336"/>
      <c r="G35" s="337"/>
      <c r="H35" s="332"/>
      <c r="I35" s="787">
        <f>IF($A35&lt;&gt;0,VLOOKUP($A35,'選手データ'!$C$2:$V$102,4,FALSE),"")</f>
      </c>
      <c r="J35" s="785"/>
      <c r="K35" s="788"/>
      <c r="L35" s="787">
        <f>IF($A35&lt;&gt;0,VLOOKUP($A35,'選手データ'!$C$2:$V$102,5,FALSE),"")</f>
      </c>
      <c r="M35" s="785"/>
      <c r="N35" s="788"/>
      <c r="O35" s="297">
        <f>IF($A35&lt;&gt;0,VLOOKUP($A35,'選手データ'!$C$2:$V$102,3,FALSE),"")</f>
      </c>
      <c r="P35" s="791">
        <f>IF($A35&lt;&gt;0,VLOOKUP($A35,'選手データ'!$C$2:$V$102,9,FALSE),"")</f>
      </c>
      <c r="Q35" s="792"/>
      <c r="R35" s="793"/>
      <c r="S35" s="980">
        <f>IF($A35&lt;&gt;0,VLOOKUP($A35,'選手データ'!$C$2:$V$102,2,FALSE),"")</f>
      </c>
      <c r="T35" s="981"/>
      <c r="U35" s="982"/>
      <c r="V35" s="787">
        <f>IF($A35&lt;&gt;0,VLOOKUP($A35,'選手データ'!$C$2:$V$102,7,FALSE),"")</f>
      </c>
      <c r="W35" s="788"/>
      <c r="X35" s="787">
        <f>IF($A35&lt;&gt;0,VLOOKUP($A35,'選手データ'!$C$2:$V$102,8,FALSE),"")</f>
      </c>
      <c r="Y35" s="979"/>
      <c r="Z35" s="271"/>
      <c r="AA35" s="271"/>
      <c r="AB35" s="383"/>
      <c r="AC35" s="380"/>
      <c r="AD35" s="380"/>
      <c r="AE35" s="380"/>
      <c r="AF35" s="381"/>
      <c r="AG35" s="383"/>
      <c r="AH35" s="383"/>
      <c r="AI35" s="383"/>
      <c r="AJ35" s="383"/>
      <c r="AK35" s="383"/>
      <c r="AL35" s="383"/>
      <c r="AM35" s="383"/>
      <c r="AN35" s="383"/>
      <c r="AO35" s="383"/>
      <c r="AP35" s="383"/>
      <c r="AQ35" s="383"/>
      <c r="AR35" s="383"/>
      <c r="AS35" s="383"/>
      <c r="AT35" s="383"/>
      <c r="AU35" s="383"/>
      <c r="AV35" s="383"/>
      <c r="AW35" s="383"/>
      <c r="AX35" s="383"/>
      <c r="AY35" s="383"/>
    </row>
    <row r="36" spans="1:51" ht="30" customHeight="1">
      <c r="A36" s="273"/>
      <c r="B36" s="327">
        <v>14</v>
      </c>
      <c r="C36" s="983"/>
      <c r="D36" s="983"/>
      <c r="E36" s="335"/>
      <c r="F36" s="336"/>
      <c r="G36" s="337"/>
      <c r="H36" s="332"/>
      <c r="I36" s="787">
        <f>IF($A36&lt;&gt;0,VLOOKUP($A36,'選手データ'!$C$2:$V$102,4,FALSE),"")</f>
      </c>
      <c r="J36" s="785"/>
      <c r="K36" s="788"/>
      <c r="L36" s="787">
        <f>IF($A36&lt;&gt;0,VLOOKUP($A36,'選手データ'!$C$2:$V$102,5,FALSE),"")</f>
      </c>
      <c r="M36" s="785"/>
      <c r="N36" s="788"/>
      <c r="O36" s="297">
        <f>IF($A36&lt;&gt;0,VLOOKUP($A36,'選手データ'!$C$2:$V$102,3,FALSE),"")</f>
      </c>
      <c r="P36" s="791">
        <f>IF($A36&lt;&gt;0,VLOOKUP($A36,'選手データ'!$C$2:$V$102,9,FALSE),"")</f>
      </c>
      <c r="Q36" s="792"/>
      <c r="R36" s="793"/>
      <c r="S36" s="980">
        <f>IF($A36&lt;&gt;0,VLOOKUP($A36,'選手データ'!$C$2:$V$102,2,FALSE),"")</f>
      </c>
      <c r="T36" s="981"/>
      <c r="U36" s="982"/>
      <c r="V36" s="787">
        <f>IF($A36&lt;&gt;0,VLOOKUP($A36,'選手データ'!$C$2:$V$102,7,FALSE),"")</f>
      </c>
      <c r="W36" s="788"/>
      <c r="X36" s="787">
        <f>IF($A36&lt;&gt;0,VLOOKUP($A36,'選手データ'!$C$2:$V$102,8,FALSE),"")</f>
      </c>
      <c r="Y36" s="979"/>
      <c r="Z36" s="271"/>
      <c r="AA36" s="271"/>
      <c r="AB36" s="383"/>
      <c r="AC36" s="380"/>
      <c r="AD36" s="380"/>
      <c r="AE36" s="380"/>
      <c r="AF36" s="381"/>
      <c r="AG36" s="383"/>
      <c r="AH36" s="383"/>
      <c r="AI36" s="383"/>
      <c r="AJ36" s="383"/>
      <c r="AK36" s="383"/>
      <c r="AL36" s="383"/>
      <c r="AM36" s="383"/>
      <c r="AN36" s="383"/>
      <c r="AO36" s="383"/>
      <c r="AP36" s="383"/>
      <c r="AQ36" s="383"/>
      <c r="AR36" s="383"/>
      <c r="AS36" s="383"/>
      <c r="AT36" s="383"/>
      <c r="AU36" s="383"/>
      <c r="AV36" s="383"/>
      <c r="AW36" s="383"/>
      <c r="AX36" s="383"/>
      <c r="AY36" s="383"/>
    </row>
    <row r="37" spans="1:51" ht="30" customHeight="1">
      <c r="A37" s="273"/>
      <c r="B37" s="327">
        <v>15</v>
      </c>
      <c r="C37" s="983"/>
      <c r="D37" s="983"/>
      <c r="E37" s="984"/>
      <c r="F37" s="985"/>
      <c r="G37" s="986"/>
      <c r="H37" s="332"/>
      <c r="I37" s="787">
        <f>IF($A37&lt;&gt;0,VLOOKUP($A37,'選手データ'!$C$2:$V$102,4,FALSE),"")</f>
      </c>
      <c r="J37" s="785"/>
      <c r="K37" s="788"/>
      <c r="L37" s="1036">
        <f>IF($A37&lt;&gt;0,VLOOKUP($A37,'選手データ'!$C$2:$V$102,5,FALSE),"")</f>
      </c>
      <c r="M37" s="1036"/>
      <c r="N37" s="1036"/>
      <c r="O37" s="297">
        <f>IF($A37&lt;&gt;0,VLOOKUP($A37,'選手データ'!$C$2:$V$102,3,FALSE),"")</f>
      </c>
      <c r="P37" s="791">
        <f>IF($A37&lt;&gt;0,VLOOKUP($A37,'選手データ'!$C$2:$V$102,9,FALSE),"")</f>
      </c>
      <c r="Q37" s="792"/>
      <c r="R37" s="793"/>
      <c r="S37" s="980">
        <f>IF($A37&lt;&gt;0,VLOOKUP($A37,'選手データ'!$C$2:$V$102,2,FALSE),"")</f>
      </c>
      <c r="T37" s="981"/>
      <c r="U37" s="982"/>
      <c r="V37" s="787">
        <f>IF($A37&lt;&gt;0,VLOOKUP($A37,'選手データ'!$C$2:$V$102,7,FALSE),"")</f>
      </c>
      <c r="W37" s="788"/>
      <c r="X37" s="787">
        <f>IF($A37&lt;&gt;0,VLOOKUP($A37,'選手データ'!$C$2:$V$102,8,FALSE),"")</f>
      </c>
      <c r="Y37" s="979"/>
      <c r="Z37" s="271"/>
      <c r="AA37" s="271"/>
      <c r="AB37" s="383"/>
      <c r="AC37" s="380"/>
      <c r="AD37" s="380"/>
      <c r="AE37" s="380"/>
      <c r="AF37" s="381"/>
      <c r="AG37" s="383"/>
      <c r="AH37" s="383"/>
      <c r="AI37" s="383"/>
      <c r="AJ37" s="383"/>
      <c r="AK37" s="383"/>
      <c r="AL37" s="383"/>
      <c r="AM37" s="383"/>
      <c r="AN37" s="383"/>
      <c r="AO37" s="383"/>
      <c r="AP37" s="383"/>
      <c r="AQ37" s="383"/>
      <c r="AR37" s="383"/>
      <c r="AS37" s="383"/>
      <c r="AT37" s="383"/>
      <c r="AU37" s="383"/>
      <c r="AV37" s="383"/>
      <c r="AW37" s="383"/>
      <c r="AX37" s="383"/>
      <c r="AY37" s="383"/>
    </row>
    <row r="38" spans="1:51" ht="30" customHeight="1">
      <c r="A38" s="273"/>
      <c r="B38" s="327">
        <v>16</v>
      </c>
      <c r="C38" s="983"/>
      <c r="D38" s="983"/>
      <c r="E38" s="984"/>
      <c r="F38" s="985"/>
      <c r="G38" s="986"/>
      <c r="H38" s="332"/>
      <c r="I38" s="787">
        <f>IF($A38&lt;&gt;0,VLOOKUP($A38,'選手データ'!$C$2:$V$102,4,FALSE),"")</f>
      </c>
      <c r="J38" s="785"/>
      <c r="K38" s="788"/>
      <c r="L38" s="1036">
        <f>IF($A38&lt;&gt;0,VLOOKUP($A38,'選手データ'!$C$2:$V$102,5,FALSE),"")</f>
      </c>
      <c r="M38" s="1036"/>
      <c r="N38" s="1036"/>
      <c r="O38" s="297">
        <f>IF($A38&lt;&gt;0,VLOOKUP($A38,'選手データ'!$C$2:$V$102,3,FALSE),"")</f>
      </c>
      <c r="P38" s="791">
        <f>IF($A38&lt;&gt;0,VLOOKUP($A38,'選手データ'!$C$2:$V$102,9,FALSE),"")</f>
      </c>
      <c r="Q38" s="792"/>
      <c r="R38" s="793"/>
      <c r="S38" s="980">
        <f>IF($A38&lt;&gt;0,VLOOKUP($A38,'選手データ'!$C$2:$V$102,2,FALSE),"")</f>
      </c>
      <c r="T38" s="981"/>
      <c r="U38" s="982"/>
      <c r="V38" s="787">
        <f>IF($A38&lt;&gt;0,VLOOKUP($A38,'選手データ'!$C$2:$V$102,7,FALSE),"")</f>
      </c>
      <c r="W38" s="788"/>
      <c r="X38" s="787">
        <f>IF($A38&lt;&gt;0,VLOOKUP($A38,'選手データ'!$C$2:$V$102,8,FALSE),"")</f>
      </c>
      <c r="Y38" s="979"/>
      <c r="Z38" s="270"/>
      <c r="AA38" s="271"/>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row>
    <row r="39" spans="1:51" ht="30" customHeight="1">
      <c r="A39" s="273"/>
      <c r="B39" s="327">
        <v>17</v>
      </c>
      <c r="C39" s="983"/>
      <c r="D39" s="983"/>
      <c r="E39" s="984"/>
      <c r="F39" s="985"/>
      <c r="G39" s="986"/>
      <c r="H39" s="332"/>
      <c r="I39" s="787">
        <f>IF($A39&lt;&gt;0,VLOOKUP($A39,'選手データ'!$C$2:$V$102,4,FALSE),"")</f>
      </c>
      <c r="J39" s="785"/>
      <c r="K39" s="788"/>
      <c r="L39" s="1036">
        <f>IF($A39&lt;&gt;0,VLOOKUP($A39,'選手データ'!$C$2:$V$102,5,FALSE),"")</f>
      </c>
      <c r="M39" s="1036"/>
      <c r="N39" s="1036"/>
      <c r="O39" s="297">
        <f>IF($A39&lt;&gt;0,VLOOKUP($A39,'選手データ'!$C$2:$V$102,3,FALSE),"")</f>
      </c>
      <c r="P39" s="791">
        <f>IF($A39&lt;&gt;0,VLOOKUP($A39,'選手データ'!$C$2:$V$102,9,FALSE),"")</f>
      </c>
      <c r="Q39" s="792"/>
      <c r="R39" s="793"/>
      <c r="S39" s="980">
        <f>IF($A39&lt;&gt;0,VLOOKUP($A39,'選手データ'!$C$2:$V$102,2,FALSE),"")</f>
      </c>
      <c r="T39" s="981"/>
      <c r="U39" s="982"/>
      <c r="V39" s="787">
        <f>IF($A39&lt;&gt;0,VLOOKUP($A39,'選手データ'!$C$2:$V$102,7,FALSE),"")</f>
      </c>
      <c r="W39" s="788"/>
      <c r="X39" s="787">
        <f>IF($A39&lt;&gt;0,VLOOKUP($A39,'選手データ'!$C$2:$V$102,8,FALSE),"")</f>
      </c>
      <c r="Y39" s="979"/>
      <c r="Z39" s="270"/>
      <c r="AA39" s="271"/>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row>
    <row r="40" spans="1:51" ht="30" customHeight="1">
      <c r="A40" s="273"/>
      <c r="B40" s="327">
        <v>18</v>
      </c>
      <c r="C40" s="983"/>
      <c r="D40" s="983"/>
      <c r="E40" s="984"/>
      <c r="F40" s="985"/>
      <c r="G40" s="986"/>
      <c r="H40" s="332"/>
      <c r="I40" s="787">
        <f>IF($A40&lt;&gt;0,VLOOKUP($A40,'選手データ'!$C$2:$V$102,4,FALSE),"")</f>
      </c>
      <c r="J40" s="785"/>
      <c r="K40" s="788"/>
      <c r="L40" s="1036">
        <f>IF($A40&lt;&gt;0,VLOOKUP($A40,'選手データ'!$C$2:$V$102,5,FALSE),"")</f>
      </c>
      <c r="M40" s="1036"/>
      <c r="N40" s="1036"/>
      <c r="O40" s="297">
        <f>IF($A40&lt;&gt;0,VLOOKUP($A40,'選手データ'!$C$2:$V$102,3,FALSE),"")</f>
      </c>
      <c r="P40" s="791">
        <f>IF($A40&lt;&gt;0,VLOOKUP($A40,'選手データ'!$C$2:$V$102,9,FALSE),"")</f>
      </c>
      <c r="Q40" s="792"/>
      <c r="R40" s="793"/>
      <c r="S40" s="980">
        <f>IF($A40&lt;&gt;0,VLOOKUP($A40,'選手データ'!$C$2:$V$102,2,FALSE),"")</f>
      </c>
      <c r="T40" s="981"/>
      <c r="U40" s="982"/>
      <c r="V40" s="787">
        <f>IF($A40&lt;&gt;0,VLOOKUP($A40,'選手データ'!$C$2:$V$102,7,FALSE),"")</f>
      </c>
      <c r="W40" s="788"/>
      <c r="X40" s="787">
        <f>IF($A40&lt;&gt;0,VLOOKUP($A40,'選手データ'!$C$2:$V$102,8,FALSE),"")</f>
      </c>
      <c r="Y40" s="979"/>
      <c r="Z40" s="270"/>
      <c r="AA40" s="271"/>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row>
    <row r="41" spans="1:51" ht="30" customHeight="1">
      <c r="A41" s="273"/>
      <c r="B41" s="327">
        <v>19</v>
      </c>
      <c r="C41" s="983"/>
      <c r="D41" s="983"/>
      <c r="E41" s="984"/>
      <c r="F41" s="985"/>
      <c r="G41" s="986"/>
      <c r="H41" s="332"/>
      <c r="I41" s="787">
        <f>IF($A41&lt;&gt;0,VLOOKUP($A41,'選手データ'!$C$2:$V$102,4,FALSE),"")</f>
      </c>
      <c r="J41" s="785"/>
      <c r="K41" s="788"/>
      <c r="L41" s="1036">
        <f>IF($A41&lt;&gt;0,VLOOKUP($A41,'選手データ'!$C$2:$V$102,5,FALSE),"")</f>
      </c>
      <c r="M41" s="1036"/>
      <c r="N41" s="1036"/>
      <c r="O41" s="297">
        <f>IF($A41&lt;&gt;0,VLOOKUP($A41,'選手データ'!$C$2:$V$102,3,FALSE),"")</f>
      </c>
      <c r="P41" s="791">
        <f>IF($A41&lt;&gt;0,VLOOKUP($A41,'選手データ'!$C$2:$V$102,9,FALSE),"")</f>
      </c>
      <c r="Q41" s="792"/>
      <c r="R41" s="793"/>
      <c r="S41" s="980">
        <f>IF($A41&lt;&gt;0,VLOOKUP($A41,'選手データ'!$C$2:$V$102,2,FALSE),"")</f>
      </c>
      <c r="T41" s="981"/>
      <c r="U41" s="982"/>
      <c r="V41" s="787">
        <f>IF($A41&lt;&gt;0,VLOOKUP($A41,'選手データ'!$C$2:$V$102,7,FALSE),"")</f>
      </c>
      <c r="W41" s="788"/>
      <c r="X41" s="787">
        <f>IF($A41&lt;&gt;0,VLOOKUP($A41,'選手データ'!$C$2:$V$102,8,FALSE),"")</f>
      </c>
      <c r="Y41" s="979"/>
      <c r="Z41" s="270"/>
      <c r="AA41" s="271"/>
      <c r="AB41" s="383"/>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c r="AY41" s="383"/>
    </row>
    <row r="42" spans="1:51" ht="30" customHeight="1" thickBot="1">
      <c r="A42" s="273"/>
      <c r="B42" s="328">
        <v>20</v>
      </c>
      <c r="C42" s="1010"/>
      <c r="D42" s="1010"/>
      <c r="E42" s="1088"/>
      <c r="F42" s="1089"/>
      <c r="G42" s="1090"/>
      <c r="H42" s="300"/>
      <c r="I42" s="1062">
        <f>IF($A42&lt;&gt;0,VLOOKUP($A42,'選手データ'!$C$2:$V$102,4,FALSE),"")</f>
      </c>
      <c r="J42" s="1063"/>
      <c r="K42" s="1064"/>
      <c r="L42" s="1061">
        <f>IF($A42&lt;&gt;0,VLOOKUP($A42,'選手データ'!$C$2:$V$102,5,FALSE),"")</f>
      </c>
      <c r="M42" s="1061"/>
      <c r="N42" s="1061"/>
      <c r="O42" s="302">
        <f>IF($A42&lt;&gt;0,VLOOKUP($A42,'選手データ'!$C$2:$V$102,3,FALSE),"")</f>
      </c>
      <c r="P42" s="1065">
        <f>IF($A42&lt;&gt;0,VLOOKUP($A42,'選手データ'!$C$2:$V$102,9,FALSE),"")</f>
      </c>
      <c r="Q42" s="1066"/>
      <c r="R42" s="1067"/>
      <c r="S42" s="1058">
        <f>IF($A42&lt;&gt;0,VLOOKUP($A42,'選手データ'!$C$2:$V$102,2,FALSE),"")</f>
      </c>
      <c r="T42" s="1059"/>
      <c r="U42" s="1060"/>
      <c r="V42" s="1055">
        <f>IF($A42&lt;&gt;0,VLOOKUP($A42,'選手データ'!$C$2:$V$102,7,FALSE),"")</f>
      </c>
      <c r="W42" s="1056"/>
      <c r="X42" s="1055">
        <f>IF($A42&lt;&gt;0,VLOOKUP($A42,'選手データ'!$C$2:$V$102,8,FALSE),"")</f>
      </c>
      <c r="Y42" s="1057"/>
      <c r="Z42" s="270"/>
      <c r="AA42" s="270"/>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3"/>
      <c r="AY42" s="383"/>
    </row>
    <row r="43" spans="1:51" ht="14.25" thickTop="1">
      <c r="A43" s="1053" t="s">
        <v>566</v>
      </c>
      <c r="B43" s="248"/>
      <c r="C43" s="248"/>
      <c r="D43" s="248"/>
      <c r="E43" s="249"/>
      <c r="F43" s="249"/>
      <c r="G43" s="249"/>
      <c r="H43" s="249"/>
      <c r="I43" s="249"/>
      <c r="J43" s="249"/>
      <c r="K43" s="249"/>
      <c r="L43" s="249"/>
      <c r="M43" s="249"/>
      <c r="N43" s="249"/>
      <c r="O43" s="249"/>
      <c r="P43" s="249"/>
      <c r="Q43" s="249"/>
      <c r="R43" s="249"/>
      <c r="S43" s="249"/>
      <c r="T43" s="249"/>
      <c r="U43" s="249"/>
      <c r="V43" s="249"/>
      <c r="W43" s="249"/>
      <c r="X43" s="249"/>
      <c r="Y43" s="249"/>
      <c r="Z43" s="270"/>
      <c r="AA43" s="270"/>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row>
    <row r="44" spans="1:51" ht="19.5" customHeight="1">
      <c r="A44" s="1053"/>
      <c r="B44" s="976" t="s">
        <v>707</v>
      </c>
      <c r="C44" s="976"/>
      <c r="D44" s="976"/>
      <c r="E44" s="976"/>
      <c r="F44" s="976"/>
      <c r="G44" s="976"/>
      <c r="H44" s="976"/>
      <c r="I44" s="976"/>
      <c r="J44" s="976"/>
      <c r="K44" s="976"/>
      <c r="L44" s="976"/>
      <c r="M44" s="976"/>
      <c r="N44" s="976"/>
      <c r="O44" s="976"/>
      <c r="P44" s="976"/>
      <c r="Q44" s="976"/>
      <c r="R44" s="976"/>
      <c r="S44" s="976"/>
      <c r="T44" s="976"/>
      <c r="U44" s="976"/>
      <c r="V44" s="976"/>
      <c r="W44" s="976"/>
      <c r="X44" s="976"/>
      <c r="Y44" s="976"/>
      <c r="Z44" s="270"/>
      <c r="AA44" s="270"/>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3"/>
    </row>
    <row r="45" spans="1:51" ht="39.75" customHeight="1">
      <c r="A45" s="1053"/>
      <c r="B45" s="246"/>
      <c r="C45" s="1086" t="s">
        <v>670</v>
      </c>
      <c r="D45" s="1086"/>
      <c r="E45" s="978">
        <f ca="1">TODAY()</f>
        <v>43199</v>
      </c>
      <c r="F45" s="978"/>
      <c r="G45" s="978"/>
      <c r="H45" s="978"/>
      <c r="I45" s="978"/>
      <c r="J45" s="978"/>
      <c r="K45" s="978"/>
      <c r="L45" s="269"/>
      <c r="M45" s="1087" t="s">
        <v>671</v>
      </c>
      <c r="N45" s="1087"/>
      <c r="O45" s="1087"/>
      <c r="P45" s="1054"/>
      <c r="Q45" s="1054"/>
      <c r="R45" s="1054"/>
      <c r="S45" s="1054"/>
      <c r="T45" s="1054"/>
      <c r="U45" s="1054"/>
      <c r="V45" s="1054"/>
      <c r="W45" s="51" t="s">
        <v>67</v>
      </c>
      <c r="X45" s="21"/>
      <c r="Y45" s="21"/>
      <c r="Z45" s="270"/>
      <c r="AA45" s="270"/>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c r="AY45" s="383"/>
    </row>
    <row r="46" spans="1:51" ht="13.5">
      <c r="A46" s="1053"/>
      <c r="B46" s="250"/>
      <c r="C46" s="250"/>
      <c r="D46" s="250"/>
      <c r="E46" s="21"/>
      <c r="F46" s="21"/>
      <c r="G46" s="21"/>
      <c r="H46" s="21"/>
      <c r="I46" s="21"/>
      <c r="J46" s="21"/>
      <c r="K46" s="21"/>
      <c r="L46" s="21"/>
      <c r="M46" s="21"/>
      <c r="N46" s="21"/>
      <c r="O46" s="21"/>
      <c r="P46" s="21"/>
      <c r="Q46" s="21"/>
      <c r="R46" s="21"/>
      <c r="S46" s="21"/>
      <c r="T46" s="21"/>
      <c r="U46" s="21"/>
      <c r="V46" s="21"/>
      <c r="W46" s="21"/>
      <c r="X46" s="21"/>
      <c r="Y46" s="21"/>
      <c r="Z46" s="270"/>
      <c r="AA46" s="270"/>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row>
    <row r="47" spans="1:51" ht="13.5">
      <c r="A47" s="270"/>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383"/>
      <c r="AC47" s="383"/>
      <c r="AD47" s="383"/>
      <c r="AE47" s="383"/>
      <c r="AF47" s="383"/>
      <c r="AG47" s="383"/>
      <c r="AH47" s="383"/>
      <c r="AI47" s="383"/>
      <c r="AJ47" s="383"/>
      <c r="AK47" s="383"/>
      <c r="AL47" s="383"/>
      <c r="AM47" s="383"/>
      <c r="AN47" s="383"/>
      <c r="AO47" s="383"/>
      <c r="AP47" s="383"/>
      <c r="AQ47" s="383"/>
      <c r="AR47" s="383"/>
      <c r="AS47" s="383"/>
      <c r="AT47" s="383"/>
      <c r="AU47" s="383"/>
      <c r="AV47" s="383"/>
      <c r="AW47" s="383"/>
      <c r="AX47" s="383"/>
      <c r="AY47" s="383"/>
    </row>
    <row r="48" spans="1:51" ht="13.5">
      <c r="A48" s="270"/>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row>
    <row r="49" spans="1:51" ht="13.5">
      <c r="A49" s="27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row>
    <row r="50" spans="1:51" ht="13.5">
      <c r="A50" s="270"/>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row>
    <row r="51" spans="1:51" ht="13.5">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383"/>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383"/>
      <c r="AY51" s="383"/>
    </row>
    <row r="52" spans="1:51" ht="13.5">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row>
    <row r="53" spans="1:51" ht="13.5">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row>
    <row r="54" spans="1:51" ht="13.5">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row>
    <row r="55" spans="1:51" ht="13.5">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3"/>
    </row>
    <row r="56" spans="1:51" ht="13.5">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row>
    <row r="57" spans="1:51" ht="13.5">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row>
    <row r="58" spans="1:51" ht="13.5">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row>
    <row r="59" spans="1:51" ht="13.5">
      <c r="A59" s="270"/>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row>
    <row r="60" spans="1:51" ht="13.5">
      <c r="A60" s="270"/>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row>
    <row r="61" spans="1:51" ht="13.5">
      <c r="A61" s="270"/>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3"/>
      <c r="AY61" s="383"/>
    </row>
    <row r="62" spans="1:51" ht="13.5">
      <c r="A62" s="270"/>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row>
    <row r="63" spans="1:51" ht="13.5">
      <c r="A63" s="270"/>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3"/>
      <c r="AY63" s="383"/>
    </row>
  </sheetData>
  <sheetProtection/>
  <mergeCells count="256">
    <mergeCell ref="V18:Y18"/>
    <mergeCell ref="N7:Y7"/>
    <mergeCell ref="N8:Y8"/>
    <mergeCell ref="T14:Y14"/>
    <mergeCell ref="R15:U15"/>
    <mergeCell ref="T13:Y13"/>
    <mergeCell ref="V16:Y16"/>
    <mergeCell ref="V17:Y17"/>
    <mergeCell ref="N15:Q15"/>
    <mergeCell ref="N16:Q16"/>
    <mergeCell ref="H13:M13"/>
    <mergeCell ref="H14:M14"/>
    <mergeCell ref="N10:Y10"/>
    <mergeCell ref="R17:U17"/>
    <mergeCell ref="C6:G6"/>
    <mergeCell ref="N12:S12"/>
    <mergeCell ref="N13:S13"/>
    <mergeCell ref="N14:S14"/>
    <mergeCell ref="T12:Y12"/>
    <mergeCell ref="H12:M12"/>
    <mergeCell ref="V26:W26"/>
    <mergeCell ref="P36:R36"/>
    <mergeCell ref="H9:M9"/>
    <mergeCell ref="H10:M10"/>
    <mergeCell ref="AB7:AC7"/>
    <mergeCell ref="N9:Y9"/>
    <mergeCell ref="H11:I11"/>
    <mergeCell ref="K11:M11"/>
    <mergeCell ref="H7:M7"/>
    <mergeCell ref="H8:M8"/>
    <mergeCell ref="X25:Y25"/>
    <mergeCell ref="N11:R11"/>
    <mergeCell ref="T11:Y11"/>
    <mergeCell ref="R16:U16"/>
    <mergeCell ref="R18:U18"/>
    <mergeCell ref="R19:U19"/>
    <mergeCell ref="P24:R24"/>
    <mergeCell ref="V25:W25"/>
    <mergeCell ref="V19:Y19"/>
    <mergeCell ref="V15:Y15"/>
    <mergeCell ref="L36:N36"/>
    <mergeCell ref="L35:N35"/>
    <mergeCell ref="L34:N34"/>
    <mergeCell ref="L33:N33"/>
    <mergeCell ref="X36:Y36"/>
    <mergeCell ref="X35:Y35"/>
    <mergeCell ref="X34:Y34"/>
    <mergeCell ref="X33:Y33"/>
    <mergeCell ref="S36:U36"/>
    <mergeCell ref="S35:U35"/>
    <mergeCell ref="L19:M19"/>
    <mergeCell ref="A1:A5"/>
    <mergeCell ref="C4:G4"/>
    <mergeCell ref="H4:M4"/>
    <mergeCell ref="C5:Y5"/>
    <mergeCell ref="N3:U3"/>
    <mergeCell ref="N4:U4"/>
    <mergeCell ref="B1:Y1"/>
    <mergeCell ref="H2:L2"/>
    <mergeCell ref="M2:S2"/>
    <mergeCell ref="L18:M18"/>
    <mergeCell ref="L17:M17"/>
    <mergeCell ref="L16:M16"/>
    <mergeCell ref="J15:K15"/>
    <mergeCell ref="J17:K17"/>
    <mergeCell ref="J18:K18"/>
    <mergeCell ref="J16:K16"/>
    <mergeCell ref="L15:M15"/>
    <mergeCell ref="C3:G3"/>
    <mergeCell ref="H3:M3"/>
    <mergeCell ref="C15:C19"/>
    <mergeCell ref="D15:G15"/>
    <mergeCell ref="H15:I15"/>
    <mergeCell ref="H16:I16"/>
    <mergeCell ref="H17:I17"/>
    <mergeCell ref="H18:I18"/>
    <mergeCell ref="H19:I19"/>
    <mergeCell ref="J19:K19"/>
    <mergeCell ref="L31:N31"/>
    <mergeCell ref="B6:B19"/>
    <mergeCell ref="C7:C11"/>
    <mergeCell ref="H6:M6"/>
    <mergeCell ref="C12:C14"/>
    <mergeCell ref="C45:D45"/>
    <mergeCell ref="M45:O45"/>
    <mergeCell ref="E41:G41"/>
    <mergeCell ref="E42:G42"/>
    <mergeCell ref="C41:D41"/>
    <mergeCell ref="I41:K41"/>
    <mergeCell ref="I42:K42"/>
    <mergeCell ref="L40:N40"/>
    <mergeCell ref="P40:R40"/>
    <mergeCell ref="P42:R42"/>
    <mergeCell ref="N18:Q18"/>
    <mergeCell ref="N19:Q19"/>
    <mergeCell ref="B20:Y20"/>
    <mergeCell ref="X28:Y28"/>
    <mergeCell ref="X27:Y27"/>
    <mergeCell ref="V39:W39"/>
    <mergeCell ref="V40:W40"/>
    <mergeCell ref="V41:W41"/>
    <mergeCell ref="C42:D42"/>
    <mergeCell ref="V42:W42"/>
    <mergeCell ref="X42:Y42"/>
    <mergeCell ref="X41:Y41"/>
    <mergeCell ref="S41:U41"/>
    <mergeCell ref="S42:U42"/>
    <mergeCell ref="L42:N42"/>
    <mergeCell ref="P35:R35"/>
    <mergeCell ref="P31:R31"/>
    <mergeCell ref="A43:A46"/>
    <mergeCell ref="P45:V45"/>
    <mergeCell ref="B44:Y44"/>
    <mergeCell ref="L41:N41"/>
    <mergeCell ref="P41:R41"/>
    <mergeCell ref="P37:R37"/>
    <mergeCell ref="V38:W38"/>
    <mergeCell ref="C38:D38"/>
    <mergeCell ref="L38:N38"/>
    <mergeCell ref="P38:R38"/>
    <mergeCell ref="C27:D27"/>
    <mergeCell ref="L32:N32"/>
    <mergeCell ref="I32:K32"/>
    <mergeCell ref="L29:N29"/>
    <mergeCell ref="P29:R29"/>
    <mergeCell ref="I35:K35"/>
    <mergeCell ref="P33:R33"/>
    <mergeCell ref="P34:R34"/>
    <mergeCell ref="I23:K23"/>
    <mergeCell ref="I24:K24"/>
    <mergeCell ref="L39:N39"/>
    <mergeCell ref="P39:R39"/>
    <mergeCell ref="E39:G39"/>
    <mergeCell ref="E40:G40"/>
    <mergeCell ref="L37:N37"/>
    <mergeCell ref="I39:K39"/>
    <mergeCell ref="I40:K40"/>
    <mergeCell ref="E38:G38"/>
    <mergeCell ref="P32:R32"/>
    <mergeCell ref="E25:G25"/>
    <mergeCell ref="E26:G26"/>
    <mergeCell ref="E27:G27"/>
    <mergeCell ref="E28:G28"/>
    <mergeCell ref="L26:N26"/>
    <mergeCell ref="L30:N30"/>
    <mergeCell ref="P30:R30"/>
    <mergeCell ref="L25:N25"/>
    <mergeCell ref="I26:K26"/>
    <mergeCell ref="S30:U30"/>
    <mergeCell ref="L27:N27"/>
    <mergeCell ref="P27:R27"/>
    <mergeCell ref="I25:K25"/>
    <mergeCell ref="S24:U24"/>
    <mergeCell ref="S25:U25"/>
    <mergeCell ref="S26:U26"/>
    <mergeCell ref="P28:R28"/>
    <mergeCell ref="I27:K27"/>
    <mergeCell ref="I28:K28"/>
    <mergeCell ref="V27:W27"/>
    <mergeCell ref="V28:W28"/>
    <mergeCell ref="X29:Y29"/>
    <mergeCell ref="L23:N23"/>
    <mergeCell ref="P25:R25"/>
    <mergeCell ref="S27:U27"/>
    <mergeCell ref="S28:U28"/>
    <mergeCell ref="S29:U29"/>
    <mergeCell ref="X26:Y26"/>
    <mergeCell ref="L24:N24"/>
    <mergeCell ref="N17:Q17"/>
    <mergeCell ref="AB3:AF5"/>
    <mergeCell ref="AB14:AC14"/>
    <mergeCell ref="AB11:AC11"/>
    <mergeCell ref="W4:X4"/>
    <mergeCell ref="N6:Y6"/>
    <mergeCell ref="W3:X3"/>
    <mergeCell ref="AB27:AC27"/>
    <mergeCell ref="AB25:AC25"/>
    <mergeCell ref="AB23:AC23"/>
    <mergeCell ref="AB21:AC21"/>
    <mergeCell ref="C34:D34"/>
    <mergeCell ref="I37:K37"/>
    <mergeCell ref="I29:K29"/>
    <mergeCell ref="I30:K30"/>
    <mergeCell ref="L28:N28"/>
    <mergeCell ref="P26:R26"/>
    <mergeCell ref="I38:K38"/>
    <mergeCell ref="I33:K33"/>
    <mergeCell ref="I34:K34"/>
    <mergeCell ref="C40:D40"/>
    <mergeCell ref="C35:D35"/>
    <mergeCell ref="C36:D36"/>
    <mergeCell ref="I36:K36"/>
    <mergeCell ref="C39:D39"/>
    <mergeCell ref="A21:A22"/>
    <mergeCell ref="B21:B22"/>
    <mergeCell ref="H21:H22"/>
    <mergeCell ref="C21:D22"/>
    <mergeCell ref="C25:D25"/>
    <mergeCell ref="C26:D26"/>
    <mergeCell ref="C24:D24"/>
    <mergeCell ref="E23:G23"/>
    <mergeCell ref="E24:G24"/>
    <mergeCell ref="S21:U22"/>
    <mergeCell ref="S23:U23"/>
    <mergeCell ref="P23:R23"/>
    <mergeCell ref="C23:D23"/>
    <mergeCell ref="I21:K22"/>
    <mergeCell ref="P21:R22"/>
    <mergeCell ref="O21:O22"/>
    <mergeCell ref="L21:N22"/>
    <mergeCell ref="E21:G21"/>
    <mergeCell ref="E22:G22"/>
    <mergeCell ref="V22:W22"/>
    <mergeCell ref="X22:Y22"/>
    <mergeCell ref="V21:Y21"/>
    <mergeCell ref="V23:W23"/>
    <mergeCell ref="X23:Y23"/>
    <mergeCell ref="X24:Y24"/>
    <mergeCell ref="V24:W24"/>
    <mergeCell ref="V29:W29"/>
    <mergeCell ref="V30:W30"/>
    <mergeCell ref="V31:W31"/>
    <mergeCell ref="V37:W37"/>
    <mergeCell ref="V36:W36"/>
    <mergeCell ref="I31:K31"/>
    <mergeCell ref="S31:U31"/>
    <mergeCell ref="S37:U37"/>
    <mergeCell ref="V32:W32"/>
    <mergeCell ref="V33:W33"/>
    <mergeCell ref="C28:D28"/>
    <mergeCell ref="C29:D29"/>
    <mergeCell ref="C30:D30"/>
    <mergeCell ref="C31:D31"/>
    <mergeCell ref="E29:G29"/>
    <mergeCell ref="E30:G30"/>
    <mergeCell ref="E31:G31"/>
    <mergeCell ref="X30:Y30"/>
    <mergeCell ref="X32:Y32"/>
    <mergeCell ref="S38:U38"/>
    <mergeCell ref="S39:U39"/>
    <mergeCell ref="S40:U40"/>
    <mergeCell ref="C37:D37"/>
    <mergeCell ref="E37:G37"/>
    <mergeCell ref="C32:D32"/>
    <mergeCell ref="C33:D33"/>
    <mergeCell ref="V34:W34"/>
    <mergeCell ref="E45:K45"/>
    <mergeCell ref="X40:Y40"/>
    <mergeCell ref="X39:Y39"/>
    <mergeCell ref="X38:Y38"/>
    <mergeCell ref="X37:Y37"/>
    <mergeCell ref="X31:Y31"/>
    <mergeCell ref="V35:W35"/>
    <mergeCell ref="S34:U34"/>
    <mergeCell ref="S33:U33"/>
    <mergeCell ref="S32:U32"/>
  </mergeCells>
  <dataValidations count="4">
    <dataValidation type="list" allowBlank="1" showInputMessage="1" showErrorMessage="1" error="リストから入力してください!" sqref="H23:H42">
      <formula1>$AD$27:$AG$27</formula1>
    </dataValidation>
    <dataValidation type="list" allowBlank="1" showInputMessage="1" showErrorMessage="1" sqref="C4:G4">
      <formula1>$AD$11:$AF$11</formula1>
    </dataValidation>
    <dataValidation type="list" allowBlank="1" showInputMessage="1" showErrorMessage="1" sqref="W4:X4">
      <formula1>$AD$7:$AM$7</formula1>
    </dataValidation>
    <dataValidation type="list" allowBlank="1" showInputMessage="1" showErrorMessage="1" sqref="C23:D42">
      <formula1>$AD$25:$AI$25</formula1>
    </dataValidation>
  </dataValidations>
  <hyperlinks>
    <hyperlink ref="A1" location="目次!A1" display="トップページに戻る"/>
    <hyperlink ref="A43" location="目次!A1" display="トップページに戻る"/>
    <hyperlink ref="A43:A46" location="'チーム情報変更届＆追加・移籍・抹消届'!A1" display="上に戻る"/>
    <hyperlink ref="A1:A5" location="トップページ!A22" display="トップページに戻る"/>
  </hyperlinks>
  <printOptions horizontalCentered="1" verticalCentered="1"/>
  <pageMargins left="0.3937007874015748" right="0.3937007874015748" top="0.7874015748031497" bottom="0.3937007874015748" header="0.3937007874015748" footer="0.35433070866141736"/>
  <pageSetup fitToHeight="1" fitToWidth="1" horizontalDpi="300" verticalDpi="300" orientation="portrait" paperSize="9" scale="57"/>
  <headerFooter alignWithMargins="0">
    <oddHeader>&amp;L（様式　４）&amp;C&amp;G&amp;R&amp;"HGｺﾞｼｯｸM,ﾒﾃﾞｨｳﾑ"【&amp;A】</oddHeader>
  </headerFooter>
  <legacyDrawing r:id="rId1"/>
  <legacyDrawingHF r:id="rId2"/>
</worksheet>
</file>

<file path=xl/worksheets/sheet8.xml><?xml version="1.0" encoding="utf-8"?>
<worksheet xmlns="http://schemas.openxmlformats.org/spreadsheetml/2006/main" xmlns:r="http://schemas.openxmlformats.org/officeDocument/2006/relationships">
  <sheetPr codeName="Sheet30">
    <tabColor indexed="18"/>
    <pageSetUpPr fitToPage="1"/>
  </sheetPr>
  <dimension ref="A1:CJ80"/>
  <sheetViews>
    <sheetView showGridLines="0" showRowColHeaders="0" showZeros="0" showOutlineSymbols="0" zoomScalePageLayoutView="0" workbookViewId="0" topLeftCell="A1">
      <selection activeCell="I17" sqref="I17:O17"/>
    </sheetView>
  </sheetViews>
  <sheetFormatPr defaultColWidth="13.00390625" defaultRowHeight="13.5"/>
  <cols>
    <col min="1" max="1" width="10.625" style="1" customWidth="1"/>
    <col min="2" max="2" width="4.625" style="1" customWidth="1"/>
    <col min="3" max="6" width="4.625" style="3" customWidth="1"/>
    <col min="7" max="9" width="4.625" style="1" customWidth="1"/>
    <col min="10" max="17" width="4.625" style="2" customWidth="1"/>
    <col min="18" max="24" width="4.625" style="5" customWidth="1"/>
    <col min="25" max="25" width="4.625" style="1" customWidth="1"/>
    <col min="26" max="26" width="7.625" style="1" customWidth="1"/>
    <col min="27" max="27" width="30.625" style="1" customWidth="1"/>
    <col min="28" max="16384" width="13.00390625" style="1" customWidth="1"/>
  </cols>
  <sheetData>
    <row r="1" spans="1:88" s="36" customFormat="1" ht="30" customHeight="1">
      <c r="A1" s="1244" t="s">
        <v>119</v>
      </c>
      <c r="B1" s="171"/>
      <c r="C1" s="171"/>
      <c r="D1" s="171"/>
      <c r="E1" s="171"/>
      <c r="F1" s="171"/>
      <c r="G1" s="171"/>
      <c r="H1" s="171"/>
      <c r="I1" s="171"/>
      <c r="J1" s="171"/>
      <c r="K1" s="171"/>
      <c r="L1" s="161"/>
      <c r="M1" s="161"/>
      <c r="N1" s="161"/>
      <c r="O1" s="161"/>
      <c r="P1" s="161"/>
      <c r="Q1" s="161"/>
      <c r="R1" s="163"/>
      <c r="S1" s="163"/>
      <c r="Z1" s="284"/>
      <c r="AA1" s="278"/>
      <c r="AB1" s="278"/>
      <c r="AC1" s="278"/>
      <c r="AD1" s="278"/>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row>
    <row r="2" spans="1:88" s="36" customFormat="1" ht="30" customHeight="1">
      <c r="A2" s="1244"/>
      <c r="B2" s="1251">
        <f>トップページ!$B$15</f>
        <v>0</v>
      </c>
      <c r="C2" s="1252"/>
      <c r="D2" s="1252"/>
      <c r="E2" s="1252"/>
      <c r="F2" s="1252"/>
      <c r="G2" s="1252"/>
      <c r="H2" s="1252"/>
      <c r="I2" s="1252"/>
      <c r="J2" s="1252"/>
      <c r="K2" s="161"/>
      <c r="L2" s="161"/>
      <c r="M2" s="161"/>
      <c r="N2" s="161"/>
      <c r="O2" s="161"/>
      <c r="P2" s="161"/>
      <c r="Q2" s="161"/>
      <c r="R2" s="163"/>
      <c r="S2" s="163"/>
      <c r="T2" s="163"/>
      <c r="U2" s="163"/>
      <c r="V2" s="163"/>
      <c r="W2" s="163"/>
      <c r="X2" s="163"/>
      <c r="Y2" s="161"/>
      <c r="Z2" s="284"/>
      <c r="AA2" s="278"/>
      <c r="AB2" s="278"/>
      <c r="AC2" s="278"/>
      <c r="AD2" s="278"/>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row>
    <row r="3" spans="1:88" s="36" customFormat="1" ht="30" customHeight="1" thickBot="1">
      <c r="A3" s="1244"/>
      <c r="B3" s="1253" t="s">
        <v>584</v>
      </c>
      <c r="C3" s="1253"/>
      <c r="D3" s="1253"/>
      <c r="E3" s="1253"/>
      <c r="F3" s="1253"/>
      <c r="G3" s="1253"/>
      <c r="H3" s="1253"/>
      <c r="I3" s="1253"/>
      <c r="J3" s="161"/>
      <c r="K3" s="161"/>
      <c r="L3" s="161"/>
      <c r="M3" s="161"/>
      <c r="N3" s="1252"/>
      <c r="O3" s="1252"/>
      <c r="P3" s="1252"/>
      <c r="Q3" s="163"/>
      <c r="R3" s="163"/>
      <c r="S3" s="163"/>
      <c r="T3" s="163"/>
      <c r="U3" s="163"/>
      <c r="V3" s="163"/>
      <c r="W3" s="163"/>
      <c r="X3" s="161"/>
      <c r="Y3" s="161"/>
      <c r="Z3" s="284"/>
      <c r="AA3" s="278"/>
      <c r="AB3" s="278"/>
      <c r="AC3" s="278"/>
      <c r="AD3" s="278"/>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row>
    <row r="4" spans="1:88" s="32" customFormat="1" ht="30" customHeight="1">
      <c r="A4" s="1244"/>
      <c r="B4" s="779" t="s">
        <v>585</v>
      </c>
      <c r="C4" s="779"/>
      <c r="D4" s="779"/>
      <c r="E4" s="779"/>
      <c r="F4" s="779"/>
      <c r="G4" s="779"/>
      <c r="H4" s="779"/>
      <c r="I4" s="164"/>
      <c r="J4" s="164"/>
      <c r="K4" s="164"/>
      <c r="L4" s="164"/>
      <c r="M4" s="164"/>
      <c r="N4" s="1254" t="s">
        <v>613</v>
      </c>
      <c r="O4" s="1234"/>
      <c r="P4" s="1234"/>
      <c r="Q4" s="1234"/>
      <c r="R4" s="1234" t="s">
        <v>590</v>
      </c>
      <c r="S4" s="1234"/>
      <c r="T4" s="1234"/>
      <c r="U4" s="1234"/>
      <c r="V4" s="1234"/>
      <c r="W4" s="1234"/>
      <c r="X4" s="1234"/>
      <c r="Y4" s="1235"/>
      <c r="Z4" s="284"/>
      <c r="AA4" s="278"/>
      <c r="AB4" s="278"/>
      <c r="AC4" s="278"/>
      <c r="AD4" s="278"/>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row>
    <row r="5" spans="1:88" s="32" customFormat="1" ht="30" customHeight="1">
      <c r="A5" s="1244"/>
      <c r="B5" s="164"/>
      <c r="C5" s="165"/>
      <c r="D5" s="165"/>
      <c r="E5" s="165"/>
      <c r="F5" s="165"/>
      <c r="G5" s="164"/>
      <c r="H5" s="164"/>
      <c r="I5" s="164"/>
      <c r="J5" s="164"/>
      <c r="K5" s="164"/>
      <c r="L5" s="164"/>
      <c r="M5" s="164"/>
      <c r="N5" s="1255" t="s">
        <v>591</v>
      </c>
      <c r="O5" s="1256"/>
      <c r="P5" s="1256" t="s">
        <v>592</v>
      </c>
      <c r="Q5" s="1256"/>
      <c r="R5" s="1240" t="s">
        <v>594</v>
      </c>
      <c r="S5" s="1240"/>
      <c r="T5" s="1240"/>
      <c r="U5" s="1240"/>
      <c r="V5" s="1240"/>
      <c r="W5" s="1240"/>
      <c r="X5" s="1240"/>
      <c r="Y5" s="1241"/>
      <c r="Z5" s="284"/>
      <c r="AA5" s="278"/>
      <c r="AB5" s="278"/>
      <c r="AC5" s="278"/>
      <c r="AD5" s="278"/>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row>
    <row r="6" spans="1:88" s="32" customFormat="1" ht="30" customHeight="1" thickBot="1">
      <c r="A6" s="1244"/>
      <c r="B6" s="164"/>
      <c r="C6" s="165"/>
      <c r="D6" s="165"/>
      <c r="E6" s="165"/>
      <c r="F6" s="165"/>
      <c r="G6" s="164"/>
      <c r="H6" s="164"/>
      <c r="I6" s="164"/>
      <c r="J6" s="164"/>
      <c r="K6" s="164"/>
      <c r="L6" s="164"/>
      <c r="M6" s="164"/>
      <c r="N6" s="1257"/>
      <c r="O6" s="1258"/>
      <c r="P6" s="1258" t="s">
        <v>593</v>
      </c>
      <c r="Q6" s="1258"/>
      <c r="R6" s="1242" t="s">
        <v>695</v>
      </c>
      <c r="S6" s="1242"/>
      <c r="T6" s="1242"/>
      <c r="U6" s="1242"/>
      <c r="V6" s="1242"/>
      <c r="W6" s="1242"/>
      <c r="X6" s="1242"/>
      <c r="Y6" s="1243"/>
      <c r="Z6" s="284"/>
      <c r="AA6" s="278"/>
      <c r="AB6" s="278"/>
      <c r="AC6" s="278"/>
      <c r="AD6" s="278"/>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row>
    <row r="7" spans="1:88" s="30" customFormat="1" ht="30" customHeight="1">
      <c r="A7" s="277"/>
      <c r="B7" s="166"/>
      <c r="C7" s="167"/>
      <c r="D7" s="167"/>
      <c r="E7" s="167"/>
      <c r="F7" s="167"/>
      <c r="G7" s="166"/>
      <c r="H7" s="166"/>
      <c r="I7" s="166"/>
      <c r="J7" s="166"/>
      <c r="K7" s="166"/>
      <c r="L7" s="166"/>
      <c r="M7" s="166"/>
      <c r="N7"/>
      <c r="O7"/>
      <c r="P7"/>
      <c r="Q7"/>
      <c r="R7"/>
      <c r="S7"/>
      <c r="T7"/>
      <c r="U7"/>
      <c r="V7"/>
      <c r="W7"/>
      <c r="X7"/>
      <c r="Y7"/>
      <c r="Z7" s="284"/>
      <c r="AA7" s="278"/>
      <c r="AB7" s="278"/>
      <c r="AC7" s="278"/>
      <c r="AD7" s="278"/>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7"/>
      <c r="BX7" s="277"/>
      <c r="BY7" s="277"/>
      <c r="BZ7" s="277"/>
      <c r="CA7" s="277"/>
      <c r="CB7" s="277"/>
      <c r="CC7" s="277"/>
      <c r="CD7" s="277"/>
      <c r="CE7" s="277"/>
      <c r="CF7" s="277"/>
      <c r="CG7" s="277"/>
      <c r="CH7" s="277"/>
      <c r="CI7" s="277"/>
      <c r="CJ7" s="277"/>
    </row>
    <row r="8" spans="1:88" s="289" customFormat="1" ht="76.5" customHeight="1">
      <c r="A8" s="287"/>
      <c r="B8" s="1230">
        <f>トップページ!$B$15</f>
        <v>0</v>
      </c>
      <c r="C8" s="1230"/>
      <c r="D8" s="1230"/>
      <c r="E8" s="1230"/>
      <c r="F8" s="1230"/>
      <c r="G8" s="1230"/>
      <c r="H8" s="1230"/>
      <c r="I8" s="1230"/>
      <c r="J8" s="1230"/>
      <c r="K8" s="1230"/>
      <c r="L8" s="1230"/>
      <c r="M8" s="1230"/>
      <c r="N8" s="1230"/>
      <c r="O8" s="1230"/>
      <c r="P8" s="1230"/>
      <c r="Q8" s="1230"/>
      <c r="R8" s="1230"/>
      <c r="S8" s="1230"/>
      <c r="T8" s="1230"/>
      <c r="U8" s="1230"/>
      <c r="V8" s="1230"/>
      <c r="W8" s="1230"/>
      <c r="X8" s="1230"/>
      <c r="Y8" s="1230"/>
      <c r="Z8" s="287"/>
      <c r="AA8" s="288"/>
      <c r="AB8" s="288"/>
      <c r="AC8" s="288"/>
      <c r="AD8" s="288"/>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c r="CA8" s="287"/>
      <c r="CB8" s="287"/>
      <c r="CC8" s="287"/>
      <c r="CD8" s="287"/>
      <c r="CE8" s="287"/>
      <c r="CF8" s="287"/>
      <c r="CG8" s="287"/>
      <c r="CH8" s="287"/>
      <c r="CI8" s="287"/>
      <c r="CJ8" s="287"/>
    </row>
    <row r="9" spans="1:88" ht="49.5" customHeight="1">
      <c r="A9" s="278"/>
      <c r="B9" s="1220" t="e">
        <f>トップページ!$B$17</f>
        <v>#N/A</v>
      </c>
      <c r="C9" s="1220"/>
      <c r="D9" s="1220"/>
      <c r="E9" s="1220"/>
      <c r="F9" s="1220"/>
      <c r="G9" s="1220"/>
      <c r="H9" s="1220"/>
      <c r="I9" s="1220"/>
      <c r="J9" s="1220"/>
      <c r="K9" s="1220"/>
      <c r="L9" s="1220"/>
      <c r="M9" s="1220"/>
      <c r="N9" s="1221" t="e">
        <f>トップページ!$E$17</f>
        <v>#N/A</v>
      </c>
      <c r="O9" s="1221"/>
      <c r="P9" s="1221"/>
      <c r="Q9" s="1221"/>
      <c r="R9" s="1221"/>
      <c r="S9" s="1221"/>
      <c r="T9" s="1221"/>
      <c r="U9" s="1221"/>
      <c r="V9" s="1221"/>
      <c r="W9" s="1221"/>
      <c r="X9" s="1221"/>
      <c r="Y9" s="1221"/>
      <c r="Z9" s="278"/>
      <c r="AA9" s="278"/>
      <c r="AB9" s="278"/>
      <c r="AC9" s="278"/>
      <c r="AD9" s="278"/>
      <c r="AE9" s="286"/>
      <c r="AF9" s="286"/>
      <c r="AG9" s="286"/>
      <c r="AH9" s="286"/>
      <c r="AI9" s="286"/>
      <c r="AJ9" s="286"/>
      <c r="AK9" s="286"/>
      <c r="AL9" s="286"/>
      <c r="AM9" s="286"/>
      <c r="AN9" s="286"/>
      <c r="AO9" s="286"/>
      <c r="AP9" s="286"/>
      <c r="AQ9" s="278"/>
      <c r="AR9" s="278"/>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8"/>
      <c r="BW9" s="278"/>
      <c r="BX9" s="278"/>
      <c r="BY9" s="278"/>
      <c r="BZ9" s="278"/>
      <c r="CA9" s="278"/>
      <c r="CB9" s="278"/>
      <c r="CC9" s="278"/>
      <c r="CD9" s="278"/>
      <c r="CE9" s="278"/>
      <c r="CF9" s="278"/>
      <c r="CG9" s="278"/>
      <c r="CH9" s="278"/>
      <c r="CI9" s="278"/>
      <c r="CJ9" s="278"/>
    </row>
    <row r="10" spans="1:88" ht="60.75" customHeight="1">
      <c r="A10" s="278"/>
      <c r="B10" s="755" t="s">
        <v>586</v>
      </c>
      <c r="C10" s="755"/>
      <c r="D10" s="755"/>
      <c r="E10" s="755"/>
      <c r="F10" s="755"/>
      <c r="G10" s="755"/>
      <c r="H10" s="755"/>
      <c r="I10" s="755"/>
      <c r="J10" s="755"/>
      <c r="K10" s="755"/>
      <c r="L10" s="755"/>
      <c r="M10" s="755"/>
      <c r="N10" s="755"/>
      <c r="O10" s="755"/>
      <c r="P10" s="755"/>
      <c r="Q10" s="755"/>
      <c r="R10" s="755"/>
      <c r="S10" s="755"/>
      <c r="T10" s="755"/>
      <c r="U10" s="755"/>
      <c r="V10" s="755"/>
      <c r="W10" s="755"/>
      <c r="X10" s="755"/>
      <c r="Y10" s="755"/>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8"/>
      <c r="BV10" s="278"/>
      <c r="BW10" s="278"/>
      <c r="BX10" s="278"/>
      <c r="BY10" s="278"/>
      <c r="BZ10" s="278"/>
      <c r="CA10" s="278"/>
      <c r="CB10" s="278"/>
      <c r="CC10" s="278"/>
      <c r="CD10" s="278"/>
      <c r="CE10" s="278"/>
      <c r="CF10" s="278"/>
      <c r="CG10" s="278"/>
      <c r="CH10" s="278"/>
      <c r="CI10" s="278"/>
      <c r="CJ10" s="278"/>
    </row>
    <row r="11" spans="1:88" ht="60.75" customHeight="1">
      <c r="A11" s="278"/>
      <c r="C11" s="172"/>
      <c r="D11" s="1"/>
      <c r="E11" s="172"/>
      <c r="F11" s="172"/>
      <c r="G11" s="172" t="s">
        <v>596</v>
      </c>
      <c r="H11" s="1233" t="s">
        <v>595</v>
      </c>
      <c r="I11" s="1233"/>
      <c r="J11" s="1233"/>
      <c r="K11" s="1233"/>
      <c r="L11" s="1233"/>
      <c r="M11" s="1233"/>
      <c r="N11" s="1236">
        <f ca="1">TODAY()</f>
        <v>43199</v>
      </c>
      <c r="O11" s="1236"/>
      <c r="P11" s="1236"/>
      <c r="Q11" s="1236"/>
      <c r="R11" s="1236"/>
      <c r="S11" s="1236"/>
      <c r="T11" s="1236"/>
      <c r="U11" s="1236"/>
      <c r="V11" s="173" t="s">
        <v>597</v>
      </c>
      <c r="W11" s="173"/>
      <c r="X11" s="173"/>
      <c r="Y11" s="173"/>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c r="CA11" s="278"/>
      <c r="CB11" s="278"/>
      <c r="CC11" s="278"/>
      <c r="CD11" s="278"/>
      <c r="CE11" s="278"/>
      <c r="CF11" s="278"/>
      <c r="CG11" s="278"/>
      <c r="CH11" s="278"/>
      <c r="CI11" s="278"/>
      <c r="CJ11" s="278"/>
    </row>
    <row r="12" spans="1:88" s="35" customFormat="1" ht="28.5" customHeight="1">
      <c r="A12" s="279"/>
      <c r="B12" s="1231" t="s">
        <v>587</v>
      </c>
      <c r="C12" s="1231"/>
      <c r="D12" s="1231"/>
      <c r="E12" s="1231"/>
      <c r="F12" s="1231"/>
      <c r="G12" s="1231"/>
      <c r="H12" s="1231"/>
      <c r="I12" s="1231"/>
      <c r="J12" s="1231"/>
      <c r="K12" s="1231"/>
      <c r="L12" s="1231"/>
      <c r="M12" s="1231"/>
      <c r="N12" s="1231"/>
      <c r="O12" s="1231"/>
      <c r="P12" s="1231"/>
      <c r="Q12" s="1231"/>
      <c r="R12" s="1231"/>
      <c r="S12" s="1231"/>
      <c r="T12" s="1231"/>
      <c r="U12" s="1231"/>
      <c r="V12" s="1231"/>
      <c r="W12" s="1231"/>
      <c r="X12" s="1231"/>
      <c r="Y12" s="1231"/>
      <c r="Z12" s="279"/>
      <c r="AA12" s="278"/>
      <c r="AB12" s="278"/>
      <c r="AC12" s="278"/>
      <c r="AD12" s="278"/>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row>
    <row r="13" spans="1:88" s="35" customFormat="1" ht="43.5" customHeight="1">
      <c r="A13" s="279"/>
      <c r="B13" s="1232" t="s">
        <v>109</v>
      </c>
      <c r="C13" s="1232"/>
      <c r="D13" s="1232"/>
      <c r="E13" s="1232"/>
      <c r="F13" s="1232"/>
      <c r="G13" s="1232"/>
      <c r="H13" s="1232"/>
      <c r="I13" s="1232"/>
      <c r="J13" s="1232"/>
      <c r="K13" s="1232"/>
      <c r="L13" s="1232"/>
      <c r="M13" s="1232"/>
      <c r="N13" s="1232"/>
      <c r="O13" s="1232"/>
      <c r="P13" s="1232"/>
      <c r="Q13" s="1232"/>
      <c r="R13" s="1232"/>
      <c r="S13" s="1232"/>
      <c r="T13" s="1232"/>
      <c r="U13" s="1232"/>
      <c r="V13" s="1232"/>
      <c r="W13" s="1232"/>
      <c r="X13" s="1232"/>
      <c r="Y13" s="1232"/>
      <c r="Z13" s="279"/>
      <c r="AA13" s="278"/>
      <c r="AB13" s="278"/>
      <c r="AC13" s="278"/>
      <c r="AD13" s="278"/>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row>
    <row r="14" spans="1:88" s="33" customFormat="1" ht="39.75" customHeight="1">
      <c r="A14" s="280"/>
      <c r="B14" s="1211" t="s">
        <v>673</v>
      </c>
      <c r="C14" s="1212"/>
      <c r="D14" s="1212"/>
      <c r="E14" s="1213"/>
      <c r="F14" s="1264" t="s">
        <v>588</v>
      </c>
      <c r="G14" s="1265"/>
      <c r="H14" s="1266"/>
      <c r="I14" s="1237">
        <f>IF(トップページ!$S$9&lt;&gt;0,トップページ!$S$9,"")</f>
      </c>
      <c r="J14" s="1238"/>
      <c r="K14" s="1238"/>
      <c r="L14" s="1238"/>
      <c r="M14" s="1238"/>
      <c r="N14" s="1238"/>
      <c r="O14" s="1238"/>
      <c r="P14" s="1238"/>
      <c r="Q14" s="1238"/>
      <c r="R14" s="1238"/>
      <c r="S14" s="1238"/>
      <c r="T14" s="1238"/>
      <c r="U14" s="1238"/>
      <c r="V14" s="1238"/>
      <c r="W14" s="1238"/>
      <c r="X14" s="1238"/>
      <c r="Y14" s="1239"/>
      <c r="Z14" s="280"/>
      <c r="AA14" s="278"/>
      <c r="AB14" s="278"/>
      <c r="AC14" s="278"/>
      <c r="AD14" s="278"/>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row>
    <row r="15" spans="1:88" s="33" customFormat="1" ht="39.75" customHeight="1">
      <c r="A15" s="280"/>
      <c r="B15" s="1214"/>
      <c r="C15" s="1215"/>
      <c r="D15" s="1215"/>
      <c r="E15" s="1216"/>
      <c r="F15" s="701" t="s">
        <v>599</v>
      </c>
      <c r="G15" s="702"/>
      <c r="H15" s="734"/>
      <c r="I15" s="169" t="s">
        <v>583</v>
      </c>
      <c r="J15" s="745">
        <f>IF(トップページ!$S$13&lt;&gt;0,トップページ!$S$13,"")</f>
      </c>
      <c r="K15" s="746"/>
      <c r="L15" s="746"/>
      <c r="M15" s="747"/>
      <c r="N15" s="701" t="s">
        <v>571</v>
      </c>
      <c r="O15" s="734"/>
      <c r="P15" s="701">
        <f>IF(トップページ!$S$14&lt;&gt;0,トップページ!$S$14,"")</f>
      </c>
      <c r="Q15" s="702"/>
      <c r="R15" s="702"/>
      <c r="S15" s="702"/>
      <c r="T15" s="702"/>
      <c r="U15" s="702"/>
      <c r="V15" s="702"/>
      <c r="W15" s="702"/>
      <c r="X15" s="702"/>
      <c r="Y15" s="1271"/>
      <c r="Z15" s="280"/>
      <c r="AA15" s="278"/>
      <c r="AB15" s="278"/>
      <c r="AC15" s="278"/>
      <c r="AD15" s="278"/>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row>
    <row r="16" spans="1:88" s="33" customFormat="1" ht="39.75" customHeight="1">
      <c r="A16" s="280"/>
      <c r="B16" s="1214"/>
      <c r="C16" s="1215"/>
      <c r="D16" s="1215"/>
      <c r="E16" s="1216"/>
      <c r="F16" s="701" t="s">
        <v>600</v>
      </c>
      <c r="G16" s="702"/>
      <c r="H16" s="734"/>
      <c r="I16" s="169" t="s">
        <v>579</v>
      </c>
      <c r="J16" s="695">
        <f>IF(トップページ!$S$15&lt;&gt;0,トップページ!$S$15,"")</f>
      </c>
      <c r="K16" s="696"/>
      <c r="L16" s="696"/>
      <c r="M16" s="696"/>
      <c r="N16" s="696"/>
      <c r="O16" s="696"/>
      <c r="P16" s="696"/>
      <c r="Q16" s="697"/>
      <c r="R16" s="169" t="s">
        <v>580</v>
      </c>
      <c r="S16" s="695">
        <f>IF(トップページ!$S$16&lt;&gt;0,トップページ!$S$16,"")</f>
      </c>
      <c r="T16" s="696"/>
      <c r="U16" s="696"/>
      <c r="V16" s="696"/>
      <c r="W16" s="696"/>
      <c r="X16" s="696"/>
      <c r="Y16" s="1270"/>
      <c r="Z16" s="280"/>
      <c r="AA16" s="278"/>
      <c r="AB16" s="278"/>
      <c r="AC16" s="278"/>
      <c r="AD16" s="278"/>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row>
    <row r="17" spans="1:88" s="33" customFormat="1" ht="39.75" customHeight="1">
      <c r="A17" s="280"/>
      <c r="B17" s="1217"/>
      <c r="C17" s="1218"/>
      <c r="D17" s="1218"/>
      <c r="E17" s="1219"/>
      <c r="F17" s="1267" t="s">
        <v>589</v>
      </c>
      <c r="G17" s="1268"/>
      <c r="H17" s="1269"/>
      <c r="I17" s="1245"/>
      <c r="J17" s="1246"/>
      <c r="K17" s="1246"/>
      <c r="L17" s="1246"/>
      <c r="M17" s="1246"/>
      <c r="N17" s="1246"/>
      <c r="O17" s="1247"/>
      <c r="P17" s="736" t="s">
        <v>598</v>
      </c>
      <c r="Q17" s="736"/>
      <c r="R17" s="736"/>
      <c r="S17" s="1248"/>
      <c r="T17" s="1249"/>
      <c r="U17" s="1249"/>
      <c r="V17" s="1249"/>
      <c r="W17" s="1249"/>
      <c r="X17" s="1249"/>
      <c r="Y17" s="1250"/>
      <c r="Z17" s="280"/>
      <c r="AA17" s="278"/>
      <c r="AB17" s="278"/>
      <c r="AC17" s="278"/>
      <c r="AD17" s="278"/>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row>
    <row r="18" spans="1:88" s="33" customFormat="1" ht="39.75" customHeight="1">
      <c r="A18" s="280"/>
      <c r="B18" s="181"/>
      <c r="C18" s="178"/>
      <c r="D18" s="178"/>
      <c r="E18" s="178"/>
      <c r="F18" s="178"/>
      <c r="G18" s="178"/>
      <c r="H18" s="178"/>
      <c r="I18" s="182"/>
      <c r="J18" s="182"/>
      <c r="K18" s="182"/>
      <c r="L18" s="182"/>
      <c r="M18" s="182"/>
      <c r="N18" s="182"/>
      <c r="O18" s="182"/>
      <c r="P18" s="178"/>
      <c r="Q18" s="178"/>
      <c r="R18" s="178"/>
      <c r="S18" s="183"/>
      <c r="T18" s="183"/>
      <c r="U18" s="183"/>
      <c r="V18" s="183"/>
      <c r="W18" s="183"/>
      <c r="X18" s="183"/>
      <c r="Y18" s="183"/>
      <c r="Z18" s="280"/>
      <c r="AA18" s="278"/>
      <c r="AB18" s="278"/>
      <c r="AC18" s="278"/>
      <c r="AD18" s="278"/>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row>
    <row r="19" spans="1:88" s="33" customFormat="1" ht="39.75" customHeight="1" thickBot="1">
      <c r="A19" s="280"/>
      <c r="B19" s="179"/>
      <c r="C19" s="1263" t="s">
        <v>612</v>
      </c>
      <c r="D19" s="1263"/>
      <c r="E19" s="1263"/>
      <c r="F19" s="1263"/>
      <c r="G19" s="1263"/>
      <c r="H19" s="1263"/>
      <c r="I19" s="1263"/>
      <c r="J19" s="1263"/>
      <c r="K19" s="1263"/>
      <c r="L19" s="1263"/>
      <c r="M19" s="1263"/>
      <c r="N19" s="1260"/>
      <c r="O19" s="1260"/>
      <c r="P19" s="1260"/>
      <c r="Q19" s="1260"/>
      <c r="R19" s="1260"/>
      <c r="S19" s="1261"/>
      <c r="T19" s="1261"/>
      <c r="U19" s="1261"/>
      <c r="V19" s="1261"/>
      <c r="W19" s="1261"/>
      <c r="X19" s="1262"/>
      <c r="Y19" s="1262"/>
      <c r="Z19" s="280"/>
      <c r="AA19" s="278"/>
      <c r="AB19" s="278"/>
      <c r="AC19" s="278"/>
      <c r="AD19" s="278"/>
      <c r="AE19" s="1259" t="s">
        <v>519</v>
      </c>
      <c r="AF19" s="1259"/>
      <c r="AG19" s="1259"/>
      <c r="AH19" s="1259"/>
      <c r="AI19" s="1259"/>
      <c r="AJ19" s="393"/>
      <c r="AK19" s="393"/>
      <c r="AL19" s="393"/>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row>
    <row r="20" spans="1:88" s="34" customFormat="1" ht="30" customHeight="1">
      <c r="A20" s="281"/>
      <c r="B20" s="179"/>
      <c r="C20" s="168"/>
      <c r="D20" s="168"/>
      <c r="E20" s="180"/>
      <c r="F20" s="1225" t="s">
        <v>601</v>
      </c>
      <c r="G20" s="1226"/>
      <c r="H20" s="1226"/>
      <c r="I20" s="1226"/>
      <c r="J20" s="1227"/>
      <c r="K20" s="1225" t="s">
        <v>602</v>
      </c>
      <c r="L20" s="1226"/>
      <c r="M20" s="1226"/>
      <c r="N20" s="1226"/>
      <c r="O20" s="1227"/>
      <c r="P20" s="1225" t="s">
        <v>611</v>
      </c>
      <c r="Q20" s="1226"/>
      <c r="R20" s="1226"/>
      <c r="S20" s="1226"/>
      <c r="T20" s="1227"/>
      <c r="U20" s="1225" t="s">
        <v>603</v>
      </c>
      <c r="V20" s="1226"/>
      <c r="W20" s="1226"/>
      <c r="X20" s="1226"/>
      <c r="Y20" s="1227"/>
      <c r="Z20" s="281"/>
      <c r="AA20" s="278"/>
      <c r="AB20" s="278"/>
      <c r="AC20" s="278"/>
      <c r="AD20" s="278"/>
      <c r="AE20" s="1259"/>
      <c r="AF20" s="1259"/>
      <c r="AG20" s="1259"/>
      <c r="AH20" s="1259"/>
      <c r="AI20" s="1259"/>
      <c r="AJ20" s="394"/>
      <c r="AK20" s="394"/>
      <c r="AL20" s="394"/>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row>
    <row r="21" spans="1:88" s="34" customFormat="1" ht="30" customHeight="1">
      <c r="A21" s="281"/>
      <c r="B21" s="179"/>
      <c r="C21" s="168"/>
      <c r="D21" s="168"/>
      <c r="E21" s="180"/>
      <c r="F21" s="1228" t="s">
        <v>605</v>
      </c>
      <c r="G21" s="680"/>
      <c r="H21" s="312"/>
      <c r="I21" s="174" t="s">
        <v>556</v>
      </c>
      <c r="J21" s="1224" t="s">
        <v>604</v>
      </c>
      <c r="K21" s="1228" t="s">
        <v>605</v>
      </c>
      <c r="L21" s="680"/>
      <c r="M21" s="312"/>
      <c r="N21" s="174" t="s">
        <v>556</v>
      </c>
      <c r="O21" s="1224" t="s">
        <v>604</v>
      </c>
      <c r="P21" s="1228" t="s">
        <v>605</v>
      </c>
      <c r="Q21" s="680"/>
      <c r="R21" s="312"/>
      <c r="S21" s="174" t="s">
        <v>556</v>
      </c>
      <c r="T21" s="1224" t="s">
        <v>604</v>
      </c>
      <c r="U21" s="1228" t="s">
        <v>605</v>
      </c>
      <c r="V21" s="680"/>
      <c r="W21" s="312"/>
      <c r="X21" s="174" t="s">
        <v>556</v>
      </c>
      <c r="Y21" s="1224" t="s">
        <v>604</v>
      </c>
      <c r="Z21" s="281"/>
      <c r="AA21" s="278"/>
      <c r="AB21" s="278"/>
      <c r="AC21" s="278"/>
      <c r="AD21" s="278"/>
      <c r="AE21" s="395" t="s">
        <v>520</v>
      </c>
      <c r="AF21" s="395" t="s">
        <v>521</v>
      </c>
      <c r="AG21" s="395" t="s">
        <v>522</v>
      </c>
      <c r="AH21" s="395"/>
      <c r="AI21" s="395"/>
      <c r="AJ21" s="394"/>
      <c r="AK21" s="394"/>
      <c r="AL21" s="394"/>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row>
    <row r="22" spans="1:88" s="34" customFormat="1" ht="30" customHeight="1">
      <c r="A22" s="1210" t="s">
        <v>679</v>
      </c>
      <c r="B22" s="179"/>
      <c r="C22" s="168"/>
      <c r="D22" s="168"/>
      <c r="E22" s="180"/>
      <c r="F22" s="1228" t="s">
        <v>606</v>
      </c>
      <c r="G22" s="680"/>
      <c r="H22" s="312"/>
      <c r="I22" s="174" t="s">
        <v>556</v>
      </c>
      <c r="J22" s="1224"/>
      <c r="K22" s="1228" t="s">
        <v>606</v>
      </c>
      <c r="L22" s="680"/>
      <c r="M22" s="312"/>
      <c r="N22" s="174" t="s">
        <v>556</v>
      </c>
      <c r="O22" s="1224"/>
      <c r="P22" s="1228" t="s">
        <v>606</v>
      </c>
      <c r="Q22" s="680"/>
      <c r="R22" s="312"/>
      <c r="S22" s="174" t="s">
        <v>556</v>
      </c>
      <c r="T22" s="1224"/>
      <c r="U22" s="1228" t="s">
        <v>606</v>
      </c>
      <c r="V22" s="680"/>
      <c r="W22" s="312"/>
      <c r="X22" s="174" t="s">
        <v>556</v>
      </c>
      <c r="Y22" s="1224"/>
      <c r="Z22" s="281"/>
      <c r="AA22" s="278"/>
      <c r="AB22" s="278"/>
      <c r="AC22" s="278"/>
      <c r="AD22" s="278"/>
      <c r="AE22" s="394"/>
      <c r="AF22" s="394"/>
      <c r="AG22" s="394"/>
      <c r="AH22" s="394"/>
      <c r="AI22" s="394"/>
      <c r="AJ22" s="394"/>
      <c r="AK22" s="394"/>
      <c r="AL22" s="394"/>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row>
    <row r="23" spans="1:88" s="34" customFormat="1" ht="30" customHeight="1">
      <c r="A23" s="1210"/>
      <c r="B23" s="179"/>
      <c r="C23" s="168"/>
      <c r="D23" s="168"/>
      <c r="E23" s="180"/>
      <c r="F23" s="1228" t="s">
        <v>607</v>
      </c>
      <c r="G23" s="680"/>
      <c r="H23" s="312"/>
      <c r="I23" s="174" t="s">
        <v>556</v>
      </c>
      <c r="J23" s="1224"/>
      <c r="K23" s="1228" t="s">
        <v>607</v>
      </c>
      <c r="L23" s="680"/>
      <c r="M23" s="312"/>
      <c r="N23" s="174" t="s">
        <v>556</v>
      </c>
      <c r="O23" s="1224"/>
      <c r="P23" s="1228" t="s">
        <v>607</v>
      </c>
      <c r="Q23" s="680"/>
      <c r="R23" s="312"/>
      <c r="S23" s="174" t="s">
        <v>556</v>
      </c>
      <c r="T23" s="1224"/>
      <c r="U23" s="1228" t="s">
        <v>607</v>
      </c>
      <c r="V23" s="680"/>
      <c r="W23" s="312"/>
      <c r="X23" s="174" t="s">
        <v>556</v>
      </c>
      <c r="Y23" s="1224"/>
      <c r="Z23" s="281"/>
      <c r="AA23" s="278"/>
      <c r="AB23" s="278"/>
      <c r="AC23" s="278"/>
      <c r="AD23" s="278"/>
      <c r="AE23" s="1229" t="s">
        <v>573</v>
      </c>
      <c r="AF23" s="1229"/>
      <c r="AG23" s="396" t="s">
        <v>581</v>
      </c>
      <c r="AH23" s="396" t="s">
        <v>582</v>
      </c>
      <c r="AI23" s="396" t="s">
        <v>574</v>
      </c>
      <c r="AJ23" s="396" t="s">
        <v>576</v>
      </c>
      <c r="AK23" s="396" t="s">
        <v>577</v>
      </c>
      <c r="AL23" s="396" t="s">
        <v>575</v>
      </c>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row>
    <row r="24" spans="1:88" s="34" customFormat="1" ht="30" customHeight="1">
      <c r="A24" s="1210"/>
      <c r="B24" s="179"/>
      <c r="C24" s="168"/>
      <c r="D24" s="168"/>
      <c r="E24" s="180"/>
      <c r="F24" s="1222" t="s">
        <v>609</v>
      </c>
      <c r="G24" s="691"/>
      <c r="H24" s="313"/>
      <c r="I24" s="175" t="s">
        <v>556</v>
      </c>
      <c r="J24" s="315"/>
      <c r="K24" s="1222" t="s">
        <v>609</v>
      </c>
      <c r="L24" s="691"/>
      <c r="M24" s="316">
        <v>0</v>
      </c>
      <c r="N24" s="175" t="s">
        <v>556</v>
      </c>
      <c r="O24" s="315"/>
      <c r="P24" s="1222" t="s">
        <v>609</v>
      </c>
      <c r="Q24" s="691"/>
      <c r="R24" s="316"/>
      <c r="S24" s="175" t="s">
        <v>556</v>
      </c>
      <c r="T24" s="315"/>
      <c r="U24" s="1222" t="s">
        <v>609</v>
      </c>
      <c r="V24" s="691"/>
      <c r="W24" s="316"/>
      <c r="X24" s="175" t="s">
        <v>556</v>
      </c>
      <c r="Y24" s="315"/>
      <c r="Z24" s="281"/>
      <c r="AA24" s="278"/>
      <c r="AB24" s="278"/>
      <c r="AC24" s="278"/>
      <c r="AD24" s="278"/>
      <c r="AE24" s="394"/>
      <c r="AF24" s="394"/>
      <c r="AG24" s="394"/>
      <c r="AH24" s="394"/>
      <c r="AI24" s="394"/>
      <c r="AJ24" s="394"/>
      <c r="AK24" s="394"/>
      <c r="AL24" s="394"/>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row>
    <row r="25" spans="1:88" s="34" customFormat="1" ht="30" customHeight="1" thickBot="1">
      <c r="A25" s="1210"/>
      <c r="B25" s="179"/>
      <c r="C25" s="168"/>
      <c r="D25" s="168"/>
      <c r="E25" s="180"/>
      <c r="F25" s="1223" t="s">
        <v>610</v>
      </c>
      <c r="G25" s="683"/>
      <c r="H25" s="314">
        <f>SUM(H21:H24)</f>
        <v>0</v>
      </c>
      <c r="I25" s="176" t="s">
        <v>556</v>
      </c>
      <c r="J25" s="177" t="s">
        <v>608</v>
      </c>
      <c r="K25" s="1223" t="s">
        <v>610</v>
      </c>
      <c r="L25" s="683"/>
      <c r="M25" s="314">
        <f>SUM(M21:M24)</f>
        <v>0</v>
      </c>
      <c r="N25" s="176" t="s">
        <v>556</v>
      </c>
      <c r="O25" s="177" t="s">
        <v>608</v>
      </c>
      <c r="P25" s="1223" t="s">
        <v>610</v>
      </c>
      <c r="Q25" s="683"/>
      <c r="R25" s="314">
        <f>SUM(R21:R24)</f>
        <v>0</v>
      </c>
      <c r="S25" s="176" t="s">
        <v>556</v>
      </c>
      <c r="T25" s="177" t="s">
        <v>608</v>
      </c>
      <c r="U25" s="1223" t="s">
        <v>610</v>
      </c>
      <c r="V25" s="683"/>
      <c r="W25" s="314">
        <f>SUM(W21:W24)</f>
        <v>0</v>
      </c>
      <c r="X25" s="176" t="s">
        <v>556</v>
      </c>
      <c r="Y25" s="177" t="s">
        <v>608</v>
      </c>
      <c r="Z25" s="281"/>
      <c r="AA25" s="278"/>
      <c r="AB25" s="278"/>
      <c r="AC25" s="278"/>
      <c r="AD25" s="278"/>
      <c r="AE25" s="394"/>
      <c r="AF25" s="394"/>
      <c r="AG25" s="394"/>
      <c r="AH25" s="394"/>
      <c r="AI25" s="394"/>
      <c r="AJ25" s="394"/>
      <c r="AK25" s="394"/>
      <c r="AL25" s="394"/>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row>
    <row r="26" spans="1:88" s="34" customFormat="1" ht="30" customHeight="1">
      <c r="A26" s="1210"/>
      <c r="B26" s="1272" t="s">
        <v>117</v>
      </c>
      <c r="C26" s="1272"/>
      <c r="D26" s="1272"/>
      <c r="E26" s="1272"/>
      <c r="F26" s="1272"/>
      <c r="G26" s="1272"/>
      <c r="H26" s="1272"/>
      <c r="I26" s="1272"/>
      <c r="J26" s="1272"/>
      <c r="K26" s="1272"/>
      <c r="L26" s="1272"/>
      <c r="M26" s="1272"/>
      <c r="N26" s="1272"/>
      <c r="O26" s="1272"/>
      <c r="P26" s="1272"/>
      <c r="Q26" s="1272"/>
      <c r="R26" s="1272"/>
      <c r="S26" s="1272"/>
      <c r="T26" s="1272"/>
      <c r="U26" s="1272"/>
      <c r="V26" s="1272"/>
      <c r="W26" s="1272"/>
      <c r="X26" s="1272"/>
      <c r="Y26" s="1272"/>
      <c r="Z26" s="281"/>
      <c r="AA26" s="278"/>
      <c r="AB26" s="278"/>
      <c r="AC26" s="278"/>
      <c r="AD26" s="278"/>
      <c r="AE26" s="394"/>
      <c r="AF26" s="394"/>
      <c r="AG26" s="394"/>
      <c r="AH26" s="394"/>
      <c r="AI26" s="394"/>
      <c r="AJ26" s="394"/>
      <c r="AK26" s="394"/>
      <c r="AL26" s="394"/>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row>
    <row r="27" spans="1:88" s="19" customFormat="1" ht="49.5" customHeight="1">
      <c r="A27" s="282"/>
      <c r="B27" s="282"/>
      <c r="C27" s="282"/>
      <c r="D27" s="282"/>
      <c r="E27" s="282"/>
      <c r="F27" s="282"/>
      <c r="G27" s="283"/>
      <c r="H27" s="283"/>
      <c r="I27" s="283"/>
      <c r="J27" s="283"/>
      <c r="K27" s="283"/>
      <c r="L27" s="282"/>
      <c r="M27" s="282"/>
      <c r="N27" s="282"/>
      <c r="O27" s="282"/>
      <c r="P27" s="282"/>
      <c r="Q27" s="282"/>
      <c r="R27" s="282"/>
      <c r="S27" s="282"/>
      <c r="T27" s="282"/>
      <c r="U27" s="282"/>
      <c r="V27" s="282"/>
      <c r="W27" s="282"/>
      <c r="X27" s="282"/>
      <c r="Y27" s="282"/>
      <c r="Z27" s="283"/>
      <c r="AA27" s="278"/>
      <c r="AB27" s="278"/>
      <c r="AC27" s="278"/>
      <c r="AD27" s="278"/>
      <c r="AE27" s="395"/>
      <c r="AF27" s="395"/>
      <c r="AG27" s="395"/>
      <c r="AH27" s="395"/>
      <c r="AI27" s="395"/>
      <c r="AJ27" s="395"/>
      <c r="AK27" s="395"/>
      <c r="AL27" s="395"/>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c r="BV27" s="283"/>
      <c r="BW27" s="283"/>
      <c r="BX27" s="283"/>
      <c r="BY27" s="283"/>
      <c r="BZ27" s="283"/>
      <c r="CA27" s="283"/>
      <c r="CB27" s="283"/>
      <c r="CC27" s="283"/>
      <c r="CD27" s="283"/>
      <c r="CE27" s="283"/>
      <c r="CF27" s="283"/>
      <c r="CG27" s="283"/>
      <c r="CH27" s="283"/>
      <c r="CI27" s="283"/>
      <c r="CJ27" s="283"/>
    </row>
    <row r="28" spans="1:88" s="19" customFormat="1" ht="49.5" customHeight="1">
      <c r="A28" s="282"/>
      <c r="B28" s="282"/>
      <c r="C28" s="282"/>
      <c r="D28" s="282"/>
      <c r="E28" s="282"/>
      <c r="F28" s="282"/>
      <c r="G28" s="283"/>
      <c r="H28" s="283"/>
      <c r="I28" s="283"/>
      <c r="J28" s="283"/>
      <c r="K28" s="283"/>
      <c r="L28" s="282"/>
      <c r="M28" s="282"/>
      <c r="N28" s="282"/>
      <c r="O28" s="282"/>
      <c r="P28" s="282"/>
      <c r="Q28" s="282"/>
      <c r="R28" s="282"/>
      <c r="S28" s="282"/>
      <c r="T28" s="282"/>
      <c r="U28" s="282"/>
      <c r="V28" s="282"/>
      <c r="W28" s="282"/>
      <c r="X28" s="282"/>
      <c r="Y28" s="282"/>
      <c r="Z28" s="283"/>
      <c r="AA28" s="278"/>
      <c r="AB28" s="278"/>
      <c r="AC28" s="278"/>
      <c r="AD28" s="278"/>
      <c r="AE28" s="397"/>
      <c r="AF28" s="397"/>
      <c r="AG28" s="395"/>
      <c r="AH28" s="395"/>
      <c r="AI28" s="395"/>
      <c r="AJ28" s="395"/>
      <c r="AK28" s="395"/>
      <c r="AL28" s="395"/>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c r="BV28" s="283"/>
      <c r="BW28" s="283"/>
      <c r="BX28" s="283"/>
      <c r="BY28" s="283"/>
      <c r="BZ28" s="283"/>
      <c r="CA28" s="283"/>
      <c r="CB28" s="283"/>
      <c r="CC28" s="283"/>
      <c r="CD28" s="283"/>
      <c r="CE28" s="283"/>
      <c r="CF28" s="283"/>
      <c r="CG28" s="283"/>
      <c r="CH28" s="283"/>
      <c r="CI28" s="283"/>
      <c r="CJ28" s="283"/>
    </row>
    <row r="29" spans="1:88" s="19" customFormat="1" ht="49.5" customHeight="1">
      <c r="A29" s="282"/>
      <c r="B29" s="282"/>
      <c r="C29" s="282"/>
      <c r="D29" s="282"/>
      <c r="E29" s="282"/>
      <c r="F29" s="282"/>
      <c r="G29" s="283"/>
      <c r="H29" s="283"/>
      <c r="I29" s="283"/>
      <c r="J29" s="283"/>
      <c r="K29" s="283"/>
      <c r="L29" s="282"/>
      <c r="M29" s="282"/>
      <c r="N29" s="282"/>
      <c r="O29" s="282"/>
      <c r="P29" s="282"/>
      <c r="Q29" s="282"/>
      <c r="R29" s="282"/>
      <c r="S29" s="282"/>
      <c r="T29" s="282"/>
      <c r="U29" s="282"/>
      <c r="V29" s="282"/>
      <c r="W29" s="282"/>
      <c r="X29" s="282"/>
      <c r="Y29" s="282"/>
      <c r="Z29" s="283"/>
      <c r="AA29" s="278"/>
      <c r="AB29" s="278"/>
      <c r="AC29" s="278"/>
      <c r="AD29" s="278"/>
      <c r="AE29" s="391"/>
      <c r="AF29" s="392"/>
      <c r="AG29" s="395"/>
      <c r="AH29" s="395"/>
      <c r="AI29" s="395"/>
      <c r="AJ29" s="395"/>
      <c r="AK29" s="395"/>
      <c r="AL29" s="395"/>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283"/>
      <c r="BV29" s="283"/>
      <c r="BW29" s="283"/>
      <c r="BX29" s="283"/>
      <c r="BY29" s="283"/>
      <c r="BZ29" s="283"/>
      <c r="CA29" s="283"/>
      <c r="CB29" s="283"/>
      <c r="CC29" s="283"/>
      <c r="CD29" s="283"/>
      <c r="CE29" s="283"/>
      <c r="CF29" s="283"/>
      <c r="CG29" s="283"/>
      <c r="CH29" s="283"/>
      <c r="CI29" s="283"/>
      <c r="CJ29" s="283"/>
    </row>
    <row r="30" spans="1:88" s="19" customFormat="1" ht="34.5" customHeight="1">
      <c r="A30" s="282"/>
      <c r="B30" s="282"/>
      <c r="C30" s="282"/>
      <c r="D30" s="282"/>
      <c r="E30" s="282"/>
      <c r="F30" s="282"/>
      <c r="G30" s="283"/>
      <c r="H30" s="283"/>
      <c r="I30" s="283"/>
      <c r="J30" s="283"/>
      <c r="K30" s="283"/>
      <c r="L30" s="282"/>
      <c r="M30" s="282"/>
      <c r="N30" s="282"/>
      <c r="O30" s="282"/>
      <c r="P30" s="282"/>
      <c r="Q30" s="282"/>
      <c r="R30" s="282"/>
      <c r="S30" s="282"/>
      <c r="T30" s="282"/>
      <c r="U30" s="282"/>
      <c r="V30" s="282"/>
      <c r="W30" s="282"/>
      <c r="X30" s="282"/>
      <c r="Y30" s="282"/>
      <c r="Z30" s="283"/>
      <c r="AA30" s="278"/>
      <c r="AB30" s="278"/>
      <c r="AC30" s="278"/>
      <c r="AD30" s="278"/>
      <c r="AE30" s="391"/>
      <c r="AF30" s="392"/>
      <c r="AG30" s="395"/>
      <c r="AH30" s="395"/>
      <c r="AI30" s="395"/>
      <c r="AJ30" s="395"/>
      <c r="AK30" s="395"/>
      <c r="AL30" s="395"/>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c r="BO30" s="283"/>
      <c r="BP30" s="283"/>
      <c r="BQ30" s="283"/>
      <c r="BR30" s="283"/>
      <c r="BS30" s="283"/>
      <c r="BT30" s="283"/>
      <c r="BU30" s="283"/>
      <c r="BV30" s="283"/>
      <c r="BW30" s="283"/>
      <c r="BX30" s="283"/>
      <c r="BY30" s="283"/>
      <c r="BZ30" s="283"/>
      <c r="CA30" s="283"/>
      <c r="CB30" s="283"/>
      <c r="CC30" s="283"/>
      <c r="CD30" s="283"/>
      <c r="CE30" s="283"/>
      <c r="CF30" s="283"/>
      <c r="CG30" s="283"/>
      <c r="CH30" s="283"/>
      <c r="CI30" s="283"/>
      <c r="CJ30" s="283"/>
    </row>
    <row r="31" spans="1:88" s="19" customFormat="1" ht="34.5" customHeight="1">
      <c r="A31" s="282"/>
      <c r="B31" s="282"/>
      <c r="C31" s="282"/>
      <c r="D31" s="282"/>
      <c r="E31" s="282"/>
      <c r="F31" s="282"/>
      <c r="G31" s="283"/>
      <c r="H31" s="283"/>
      <c r="I31" s="283"/>
      <c r="J31" s="283"/>
      <c r="K31" s="283"/>
      <c r="L31" s="282"/>
      <c r="M31" s="282"/>
      <c r="N31" s="282"/>
      <c r="O31" s="282"/>
      <c r="P31" s="282"/>
      <c r="Q31" s="282"/>
      <c r="R31" s="282"/>
      <c r="S31" s="282"/>
      <c r="T31" s="282"/>
      <c r="U31" s="282"/>
      <c r="V31" s="282"/>
      <c r="W31" s="282"/>
      <c r="X31" s="282"/>
      <c r="Y31" s="282"/>
      <c r="Z31" s="283"/>
      <c r="AA31" s="282"/>
      <c r="AB31" s="283"/>
      <c r="AC31" s="389"/>
      <c r="AD31" s="389"/>
      <c r="AE31" s="389"/>
      <c r="AF31" s="390"/>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c r="CG31" s="283"/>
      <c r="CH31" s="283"/>
      <c r="CI31" s="283"/>
      <c r="CJ31" s="283"/>
    </row>
    <row r="32" spans="1:88" s="19" customFormat="1" ht="34.5" customHeight="1">
      <c r="A32" s="282"/>
      <c r="B32" s="282"/>
      <c r="C32" s="282"/>
      <c r="D32" s="282"/>
      <c r="E32" s="282"/>
      <c r="F32" s="282"/>
      <c r="G32" s="283"/>
      <c r="H32" s="283"/>
      <c r="I32" s="283"/>
      <c r="J32" s="283"/>
      <c r="K32" s="283"/>
      <c r="L32" s="282"/>
      <c r="M32" s="282"/>
      <c r="N32" s="282"/>
      <c r="O32" s="282"/>
      <c r="P32" s="282"/>
      <c r="Q32" s="282"/>
      <c r="R32" s="282"/>
      <c r="S32" s="282"/>
      <c r="T32" s="282"/>
      <c r="U32" s="282"/>
      <c r="V32" s="282"/>
      <c r="W32" s="282"/>
      <c r="X32" s="282"/>
      <c r="Y32" s="282"/>
      <c r="Z32" s="283"/>
      <c r="AA32" s="282"/>
      <c r="AB32" s="283"/>
      <c r="AC32" s="389"/>
      <c r="AD32" s="389"/>
      <c r="AE32" s="389"/>
      <c r="AF32" s="390"/>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S32" s="283"/>
      <c r="BT32" s="283"/>
      <c r="BU32" s="283"/>
      <c r="BV32" s="283"/>
      <c r="BW32" s="283"/>
      <c r="BX32" s="283"/>
      <c r="BY32" s="283"/>
      <c r="BZ32" s="283"/>
      <c r="CA32" s="283"/>
      <c r="CB32" s="283"/>
      <c r="CC32" s="283"/>
      <c r="CD32" s="283"/>
      <c r="CE32" s="283"/>
      <c r="CF32" s="283"/>
      <c r="CG32" s="283"/>
      <c r="CH32" s="283"/>
      <c r="CI32" s="283"/>
      <c r="CJ32" s="283"/>
    </row>
    <row r="33" spans="1:88" s="19" customFormat="1" ht="34.5" customHeight="1">
      <c r="A33" s="282"/>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3"/>
      <c r="AA33" s="282"/>
      <c r="AB33" s="283"/>
      <c r="AC33" s="389"/>
      <c r="AD33" s="389"/>
      <c r="AE33" s="389"/>
      <c r="AF33" s="390"/>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3"/>
      <c r="BU33" s="283"/>
      <c r="BV33" s="283"/>
      <c r="BW33" s="283"/>
      <c r="BX33" s="283"/>
      <c r="BY33" s="283"/>
      <c r="BZ33" s="283"/>
      <c r="CA33" s="283"/>
      <c r="CB33" s="283"/>
      <c r="CC33" s="283"/>
      <c r="CD33" s="283"/>
      <c r="CE33" s="283"/>
      <c r="CF33" s="283"/>
      <c r="CG33" s="283"/>
      <c r="CH33" s="283"/>
      <c r="CI33" s="283"/>
      <c r="CJ33" s="283"/>
    </row>
    <row r="34" spans="1:88" ht="34.5" customHeight="1">
      <c r="A34" s="398"/>
      <c r="B34" s="398"/>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278"/>
      <c r="AA34" s="398"/>
      <c r="AB34" s="278"/>
      <c r="AC34" s="399"/>
      <c r="AD34" s="399"/>
      <c r="AE34" s="399"/>
      <c r="AF34" s="400"/>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row>
    <row r="35" spans="1:88" ht="34.5" customHeight="1">
      <c r="A35" s="398"/>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278"/>
      <c r="AA35" s="398"/>
      <c r="AB35" s="278"/>
      <c r="AC35" s="399"/>
      <c r="AD35" s="399"/>
      <c r="AE35" s="399"/>
      <c r="AF35" s="400"/>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c r="CH35" s="278"/>
      <c r="CI35" s="278"/>
      <c r="CJ35" s="278"/>
    </row>
    <row r="36" spans="1:88" ht="34.5" customHeight="1">
      <c r="A36" s="398"/>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278"/>
      <c r="AA36" s="398"/>
      <c r="AB36" s="278"/>
      <c r="AC36" s="399"/>
      <c r="AD36" s="399"/>
      <c r="AE36" s="399"/>
      <c r="AF36" s="400"/>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row>
    <row r="37" spans="1:88" ht="34.5" customHeight="1">
      <c r="A37" s="398"/>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278"/>
      <c r="AA37" s="398"/>
      <c r="AB37" s="278"/>
      <c r="AC37" s="399"/>
      <c r="AD37" s="399"/>
      <c r="AE37" s="399"/>
      <c r="AF37" s="400"/>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c r="CF37" s="278"/>
      <c r="CG37" s="278"/>
      <c r="CH37" s="278"/>
      <c r="CI37" s="278"/>
      <c r="CJ37" s="278"/>
    </row>
    <row r="38" spans="1:88" ht="34.5" customHeight="1">
      <c r="A38" s="398"/>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278"/>
      <c r="AA38" s="398"/>
      <c r="AB38" s="278"/>
      <c r="AC38" s="399"/>
      <c r="AD38" s="399"/>
      <c r="AE38" s="399"/>
      <c r="AF38" s="400"/>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8"/>
      <c r="CC38" s="278"/>
      <c r="CD38" s="278"/>
      <c r="CE38" s="278"/>
      <c r="CF38" s="278"/>
      <c r="CG38" s="278"/>
      <c r="CH38" s="278"/>
      <c r="CI38" s="278"/>
      <c r="CJ38" s="278"/>
    </row>
    <row r="39" spans="1:88" ht="34.5" customHeight="1">
      <c r="A39" s="398"/>
      <c r="B39" s="398"/>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278"/>
      <c r="AA39" s="398"/>
      <c r="AB39" s="278"/>
      <c r="AC39" s="399"/>
      <c r="AD39" s="399"/>
      <c r="AE39" s="399"/>
      <c r="AF39" s="400"/>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8"/>
      <c r="CC39" s="278"/>
      <c r="CD39" s="278"/>
      <c r="CE39" s="278"/>
      <c r="CF39" s="278"/>
      <c r="CG39" s="278"/>
      <c r="CH39" s="278"/>
      <c r="CI39" s="278"/>
      <c r="CJ39" s="278"/>
    </row>
    <row r="40" spans="1:88" ht="34.5" customHeight="1">
      <c r="A40" s="398"/>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278"/>
      <c r="AA40" s="398"/>
      <c r="AB40" s="278"/>
      <c r="AC40" s="399"/>
      <c r="AD40" s="399"/>
      <c r="AE40" s="399"/>
      <c r="AF40" s="400"/>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c r="BW40" s="278"/>
      <c r="BX40" s="278"/>
      <c r="BY40" s="278"/>
      <c r="BZ40" s="278"/>
      <c r="CA40" s="278"/>
      <c r="CB40" s="278"/>
      <c r="CC40" s="278"/>
      <c r="CD40" s="278"/>
      <c r="CE40" s="278"/>
      <c r="CF40" s="278"/>
      <c r="CG40" s="278"/>
      <c r="CH40" s="278"/>
      <c r="CI40" s="278"/>
      <c r="CJ40" s="278"/>
    </row>
    <row r="41" spans="1:88" ht="34.5" customHeight="1">
      <c r="A41" s="398"/>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278"/>
      <c r="AA41" s="398"/>
      <c r="AB41" s="278"/>
      <c r="AC41" s="399"/>
      <c r="AD41" s="399"/>
      <c r="AE41" s="399"/>
      <c r="AF41" s="400"/>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8"/>
      <c r="CA41" s="278"/>
      <c r="CB41" s="278"/>
      <c r="CC41" s="278"/>
      <c r="CD41" s="278"/>
      <c r="CE41" s="278"/>
      <c r="CF41" s="278"/>
      <c r="CG41" s="278"/>
      <c r="CH41" s="278"/>
      <c r="CI41" s="278"/>
      <c r="CJ41" s="278"/>
    </row>
    <row r="42" spans="1:88" ht="34.5" customHeight="1">
      <c r="A42" s="398"/>
      <c r="B42" s="398"/>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278"/>
      <c r="AA42" s="398"/>
      <c r="AB42" s="278"/>
      <c r="AC42" s="399"/>
      <c r="AD42" s="399"/>
      <c r="AE42" s="399"/>
      <c r="AF42" s="400"/>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8"/>
      <c r="BR42" s="278"/>
      <c r="BS42" s="278"/>
      <c r="BT42" s="278"/>
      <c r="BU42" s="278"/>
      <c r="BV42" s="278"/>
      <c r="BW42" s="278"/>
      <c r="BX42" s="278"/>
      <c r="BY42" s="278"/>
      <c r="BZ42" s="278"/>
      <c r="CA42" s="278"/>
      <c r="CB42" s="278"/>
      <c r="CC42" s="278"/>
      <c r="CD42" s="278"/>
      <c r="CE42" s="278"/>
      <c r="CF42" s="278"/>
      <c r="CG42" s="278"/>
      <c r="CH42" s="278"/>
      <c r="CI42" s="278"/>
      <c r="CJ42" s="278"/>
    </row>
    <row r="43" spans="1:88" ht="34.5" customHeight="1">
      <c r="A43" s="398"/>
      <c r="B43" s="398"/>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278"/>
      <c r="AA43" s="398"/>
      <c r="AB43" s="278"/>
      <c r="AC43" s="399"/>
      <c r="AD43" s="399"/>
      <c r="AE43" s="399"/>
      <c r="AF43" s="400"/>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row>
    <row r="44" spans="1:88" ht="34.5" customHeight="1">
      <c r="A44" s="398"/>
      <c r="B44" s="398"/>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278"/>
      <c r="AA44" s="39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8"/>
      <c r="BQ44" s="278"/>
      <c r="BR44" s="278"/>
      <c r="BS44" s="278"/>
      <c r="BT44" s="278"/>
      <c r="BU44" s="278"/>
      <c r="BV44" s="278"/>
      <c r="BW44" s="278"/>
      <c r="BX44" s="278"/>
      <c r="BY44" s="278"/>
      <c r="BZ44" s="278"/>
      <c r="CA44" s="278"/>
      <c r="CB44" s="278"/>
      <c r="CC44" s="278"/>
      <c r="CD44" s="278"/>
      <c r="CE44" s="278"/>
      <c r="CF44" s="278"/>
      <c r="CG44" s="278"/>
      <c r="CH44" s="278"/>
      <c r="CI44" s="278"/>
      <c r="CJ44" s="278"/>
    </row>
    <row r="45" spans="1:88" ht="34.5" customHeight="1">
      <c r="A45" s="398"/>
      <c r="B45" s="398"/>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278"/>
      <c r="AA45" s="39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8"/>
      <c r="BQ45" s="278"/>
      <c r="BR45" s="278"/>
      <c r="BS45" s="278"/>
      <c r="BT45" s="278"/>
      <c r="BU45" s="278"/>
      <c r="BV45" s="278"/>
      <c r="BW45" s="278"/>
      <c r="BX45" s="278"/>
      <c r="BY45" s="278"/>
      <c r="BZ45" s="278"/>
      <c r="CA45" s="278"/>
      <c r="CB45" s="278"/>
      <c r="CC45" s="278"/>
      <c r="CD45" s="278"/>
      <c r="CE45" s="278"/>
      <c r="CF45" s="278"/>
      <c r="CG45" s="278"/>
      <c r="CH45" s="278"/>
      <c r="CI45" s="278"/>
      <c r="CJ45" s="278"/>
    </row>
    <row r="46" spans="1:88" ht="34.5" customHeight="1">
      <c r="A46" s="398"/>
      <c r="B46" s="398"/>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278"/>
      <c r="AA46" s="39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c r="BX46" s="278"/>
      <c r="BY46" s="278"/>
      <c r="BZ46" s="278"/>
      <c r="CA46" s="278"/>
      <c r="CB46" s="278"/>
      <c r="CC46" s="278"/>
      <c r="CD46" s="278"/>
      <c r="CE46" s="278"/>
      <c r="CF46" s="278"/>
      <c r="CG46" s="278"/>
      <c r="CH46" s="278"/>
      <c r="CI46" s="278"/>
      <c r="CJ46" s="278"/>
    </row>
    <row r="47" spans="1:88" ht="34.5" customHeight="1">
      <c r="A47" s="398"/>
      <c r="B47" s="398"/>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278"/>
      <c r="AA47" s="39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278"/>
      <c r="BS47" s="278"/>
      <c r="BT47" s="278"/>
      <c r="BU47" s="278"/>
      <c r="BV47" s="278"/>
      <c r="BW47" s="278"/>
      <c r="BX47" s="278"/>
      <c r="BY47" s="278"/>
      <c r="BZ47" s="278"/>
      <c r="CA47" s="278"/>
      <c r="CB47" s="278"/>
      <c r="CC47" s="278"/>
      <c r="CD47" s="278"/>
      <c r="CE47" s="278"/>
      <c r="CF47" s="278"/>
      <c r="CG47" s="278"/>
      <c r="CH47" s="278"/>
      <c r="CI47" s="278"/>
      <c r="CJ47" s="278"/>
    </row>
    <row r="48" spans="1:88" ht="34.5" customHeight="1">
      <c r="A48" s="398"/>
      <c r="B48" s="398"/>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278"/>
      <c r="AA48" s="401"/>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278"/>
      <c r="BR48" s="278"/>
      <c r="BS48" s="278"/>
      <c r="BT48" s="278"/>
      <c r="BU48" s="278"/>
      <c r="BV48" s="278"/>
      <c r="BW48" s="278"/>
      <c r="BX48" s="278"/>
      <c r="BY48" s="278"/>
      <c r="BZ48" s="278"/>
      <c r="CA48" s="278"/>
      <c r="CB48" s="278"/>
      <c r="CC48" s="278"/>
      <c r="CD48" s="278"/>
      <c r="CE48" s="278"/>
      <c r="CF48" s="278"/>
      <c r="CG48" s="278"/>
      <c r="CH48" s="278"/>
      <c r="CI48" s="278"/>
      <c r="CJ48" s="278"/>
    </row>
    <row r="49" spans="1:88" ht="34.5" customHeight="1">
      <c r="A49" s="398"/>
      <c r="B49" s="398"/>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278"/>
      <c r="AA49" s="401"/>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8"/>
      <c r="CA49" s="278"/>
      <c r="CB49" s="278"/>
      <c r="CC49" s="278"/>
      <c r="CD49" s="278"/>
      <c r="CE49" s="278"/>
      <c r="CF49" s="278"/>
      <c r="CG49" s="278"/>
      <c r="CH49" s="278"/>
      <c r="CI49" s="278"/>
      <c r="CJ49" s="278"/>
    </row>
    <row r="50" spans="1:88" ht="34.5" customHeight="1">
      <c r="A50" s="398"/>
      <c r="B50" s="398"/>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278"/>
      <c r="AA50" s="401"/>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8"/>
      <c r="BX50" s="278"/>
      <c r="BY50" s="278"/>
      <c r="BZ50" s="278"/>
      <c r="CA50" s="278"/>
      <c r="CB50" s="278"/>
      <c r="CC50" s="278"/>
      <c r="CD50" s="278"/>
      <c r="CE50" s="278"/>
      <c r="CF50" s="278"/>
      <c r="CG50" s="278"/>
      <c r="CH50" s="278"/>
      <c r="CI50" s="278"/>
      <c r="CJ50" s="278"/>
    </row>
    <row r="51" spans="1:38" ht="34.5" customHeight="1">
      <c r="A51" s="398"/>
      <c r="B51" s="398"/>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278"/>
      <c r="AA51" s="401"/>
      <c r="AB51" s="278"/>
      <c r="AC51" s="278"/>
      <c r="AD51" s="278"/>
      <c r="AE51" s="278"/>
      <c r="AF51" s="278"/>
      <c r="AG51" s="278"/>
      <c r="AH51" s="278"/>
      <c r="AI51" s="278"/>
      <c r="AJ51" s="278"/>
      <c r="AK51" s="278"/>
      <c r="AL51" s="278"/>
    </row>
    <row r="52" spans="1:38" ht="34.5" customHeight="1">
      <c r="A52" s="398"/>
      <c r="B52" s="398"/>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278"/>
      <c r="AA52" s="401"/>
      <c r="AB52" s="278"/>
      <c r="AC52" s="278"/>
      <c r="AD52" s="278"/>
      <c r="AE52" s="278"/>
      <c r="AF52" s="278"/>
      <c r="AG52" s="278"/>
      <c r="AH52" s="278"/>
      <c r="AI52" s="278"/>
      <c r="AJ52" s="278"/>
      <c r="AK52" s="278"/>
      <c r="AL52" s="278"/>
    </row>
    <row r="53" spans="1:38" ht="34.5" customHeight="1">
      <c r="A53" s="398"/>
      <c r="B53" s="398"/>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278"/>
      <c r="AA53" s="401"/>
      <c r="AB53" s="278"/>
      <c r="AC53" s="278"/>
      <c r="AD53" s="278"/>
      <c r="AE53" s="278"/>
      <c r="AF53" s="278"/>
      <c r="AG53" s="278"/>
      <c r="AH53" s="278"/>
      <c r="AI53" s="278"/>
      <c r="AJ53" s="278"/>
      <c r="AK53" s="278"/>
      <c r="AL53" s="278"/>
    </row>
    <row r="54" spans="1:38" ht="34.5" customHeight="1">
      <c r="A54" s="398"/>
      <c r="B54" s="398"/>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278"/>
      <c r="AA54" s="401"/>
      <c r="AB54" s="278"/>
      <c r="AC54" s="278"/>
      <c r="AD54" s="278"/>
      <c r="AE54" s="278"/>
      <c r="AF54" s="278"/>
      <c r="AG54" s="278"/>
      <c r="AH54" s="278"/>
      <c r="AI54" s="278"/>
      <c r="AJ54" s="278"/>
      <c r="AK54" s="278"/>
      <c r="AL54" s="278"/>
    </row>
    <row r="55" spans="1:38" ht="34.5" customHeight="1">
      <c r="A55" s="398"/>
      <c r="B55" s="398"/>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278"/>
      <c r="AA55" s="401"/>
      <c r="AB55" s="278"/>
      <c r="AC55" s="278"/>
      <c r="AD55" s="278"/>
      <c r="AE55" s="278"/>
      <c r="AF55" s="278"/>
      <c r="AG55" s="278"/>
      <c r="AH55" s="278"/>
      <c r="AI55" s="278"/>
      <c r="AJ55" s="278"/>
      <c r="AK55" s="278"/>
      <c r="AL55" s="278"/>
    </row>
    <row r="56" spans="1:38" ht="34.5" customHeight="1">
      <c r="A56" s="398"/>
      <c r="B56" s="398"/>
      <c r="C56" s="398"/>
      <c r="D56" s="398"/>
      <c r="E56" s="398"/>
      <c r="F56" s="398"/>
      <c r="G56" s="398"/>
      <c r="H56" s="398"/>
      <c r="I56" s="398"/>
      <c r="J56" s="398"/>
      <c r="K56" s="398"/>
      <c r="L56" s="398"/>
      <c r="M56" s="398"/>
      <c r="N56" s="398"/>
      <c r="O56" s="398"/>
      <c r="P56" s="398"/>
      <c r="Q56" s="398"/>
      <c r="R56" s="398"/>
      <c r="S56" s="398"/>
      <c r="T56" s="398"/>
      <c r="U56" s="398"/>
      <c r="V56" s="398"/>
      <c r="W56" s="398"/>
      <c r="X56" s="398"/>
      <c r="Y56" s="398"/>
      <c r="Z56" s="278"/>
      <c r="AA56" s="401"/>
      <c r="AB56" s="278"/>
      <c r="AC56" s="278"/>
      <c r="AD56" s="278"/>
      <c r="AE56" s="278"/>
      <c r="AF56" s="278"/>
      <c r="AG56" s="278"/>
      <c r="AH56" s="278"/>
      <c r="AI56" s="278"/>
      <c r="AJ56" s="278"/>
      <c r="AK56" s="278"/>
      <c r="AL56" s="278"/>
    </row>
    <row r="57" spans="1:38" ht="34.5" customHeight="1">
      <c r="A57" s="398"/>
      <c r="B57" s="398"/>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278"/>
      <c r="AA57" s="401"/>
      <c r="AB57" s="278"/>
      <c r="AC57" s="278"/>
      <c r="AD57" s="278"/>
      <c r="AE57" s="278"/>
      <c r="AF57" s="278"/>
      <c r="AG57" s="278"/>
      <c r="AH57" s="278"/>
      <c r="AI57" s="278"/>
      <c r="AJ57" s="278"/>
      <c r="AK57" s="278"/>
      <c r="AL57" s="278"/>
    </row>
    <row r="58" spans="1:38" ht="12" customHeight="1">
      <c r="A58" s="398"/>
      <c r="B58" s="398"/>
      <c r="C58" s="398"/>
      <c r="D58" s="398"/>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278"/>
      <c r="AC58" s="278"/>
      <c r="AD58" s="278"/>
      <c r="AE58" s="278"/>
      <c r="AF58" s="278"/>
      <c r="AG58" s="278"/>
      <c r="AH58" s="278"/>
      <c r="AI58" s="278"/>
      <c r="AJ58" s="278"/>
      <c r="AK58" s="278"/>
      <c r="AL58" s="278"/>
    </row>
    <row r="59" spans="1:38" ht="9.75" customHeight="1">
      <c r="A59" s="398"/>
      <c r="B59" s="398"/>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278"/>
      <c r="AC59" s="278"/>
      <c r="AD59" s="278"/>
      <c r="AE59" s="278"/>
      <c r="AF59" s="278"/>
      <c r="AG59" s="278"/>
      <c r="AH59" s="278"/>
      <c r="AI59" s="278"/>
      <c r="AJ59" s="278"/>
      <c r="AK59" s="278"/>
      <c r="AL59" s="278"/>
    </row>
    <row r="60" spans="1:38" ht="39.75" customHeight="1">
      <c r="A60" s="398"/>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278"/>
      <c r="AC60" s="278"/>
      <c r="AD60" s="278"/>
      <c r="AE60" s="278"/>
      <c r="AF60" s="278"/>
      <c r="AG60" s="278"/>
      <c r="AH60" s="278"/>
      <c r="AI60" s="278"/>
      <c r="AJ60" s="278"/>
      <c r="AK60" s="278"/>
      <c r="AL60" s="278"/>
    </row>
    <row r="61" spans="1:38" ht="39.75" customHeight="1">
      <c r="A61" s="398"/>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278"/>
      <c r="AC61" s="278"/>
      <c r="AD61" s="278"/>
      <c r="AE61" s="278"/>
      <c r="AF61" s="278"/>
      <c r="AG61" s="278"/>
      <c r="AH61" s="278"/>
      <c r="AI61" s="278"/>
      <c r="AJ61" s="278"/>
      <c r="AK61" s="278"/>
      <c r="AL61" s="278"/>
    </row>
    <row r="62" spans="1:38" ht="9.75" customHeight="1">
      <c r="A62" s="398"/>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278"/>
      <c r="AC62" s="278"/>
      <c r="AD62" s="278"/>
      <c r="AE62" s="278"/>
      <c r="AF62" s="278"/>
      <c r="AG62" s="278"/>
      <c r="AH62" s="278"/>
      <c r="AI62" s="278"/>
      <c r="AJ62" s="278"/>
      <c r="AK62" s="278"/>
      <c r="AL62" s="278"/>
    </row>
    <row r="63" spans="1:38" ht="24" customHeight="1">
      <c r="A63" s="398"/>
      <c r="B63" s="402"/>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398"/>
      <c r="AA63" s="398"/>
      <c r="AB63" s="278"/>
      <c r="AC63" s="278"/>
      <c r="AD63" s="278"/>
      <c r="AE63" s="278"/>
      <c r="AF63" s="278"/>
      <c r="AG63" s="278"/>
      <c r="AH63" s="278"/>
      <c r="AI63" s="278"/>
      <c r="AJ63" s="278"/>
      <c r="AK63" s="278"/>
      <c r="AL63" s="278"/>
    </row>
    <row r="64" spans="1:38" ht="9.75" customHeight="1">
      <c r="A64" s="398"/>
      <c r="B64" s="398"/>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278"/>
      <c r="AC64" s="278"/>
      <c r="AD64" s="278"/>
      <c r="AE64" s="278"/>
      <c r="AF64" s="278"/>
      <c r="AG64" s="278"/>
      <c r="AH64" s="278"/>
      <c r="AI64" s="278"/>
      <c r="AJ64" s="278"/>
      <c r="AK64" s="278"/>
      <c r="AL64" s="278"/>
    </row>
    <row r="65" spans="1:38" ht="24" customHeight="1">
      <c r="A65" s="398"/>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278"/>
      <c r="AC65" s="278"/>
      <c r="AD65" s="278"/>
      <c r="AE65" s="278"/>
      <c r="AF65" s="278"/>
      <c r="AG65" s="278"/>
      <c r="AH65" s="278"/>
      <c r="AI65" s="278"/>
      <c r="AJ65" s="278"/>
      <c r="AK65" s="278"/>
      <c r="AL65" s="278"/>
    </row>
    <row r="66" spans="1:38" ht="24" customHeight="1">
      <c r="A66" s="398"/>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278"/>
      <c r="AC66" s="278"/>
      <c r="AD66" s="278"/>
      <c r="AE66" s="278"/>
      <c r="AF66" s="278"/>
      <c r="AG66" s="278"/>
      <c r="AH66" s="278"/>
      <c r="AI66" s="278"/>
      <c r="AJ66" s="278"/>
      <c r="AK66" s="278"/>
      <c r="AL66" s="278"/>
    </row>
    <row r="67" spans="1:38" ht="27" customHeight="1">
      <c r="A67" s="278"/>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278"/>
      <c r="AA67" s="278"/>
      <c r="AB67" s="278"/>
      <c r="AC67" s="278"/>
      <c r="AD67" s="278"/>
      <c r="AE67" s="278"/>
      <c r="AF67" s="278"/>
      <c r="AG67" s="278"/>
      <c r="AH67" s="278"/>
      <c r="AI67" s="278"/>
      <c r="AJ67" s="278"/>
      <c r="AK67" s="278"/>
      <c r="AL67" s="278"/>
    </row>
    <row r="68" spans="1:38" ht="9.75" customHeight="1">
      <c r="A68" s="278"/>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278"/>
      <c r="AA68" s="278"/>
      <c r="AB68" s="278"/>
      <c r="AC68" s="278"/>
      <c r="AD68" s="278"/>
      <c r="AE68" s="278"/>
      <c r="AF68" s="278"/>
      <c r="AG68" s="278"/>
      <c r="AH68" s="278"/>
      <c r="AI68" s="278"/>
      <c r="AJ68" s="278"/>
      <c r="AK68" s="278"/>
      <c r="AL68" s="278"/>
    </row>
    <row r="69" spans="1:38" ht="13.5">
      <c r="A69" s="278"/>
      <c r="B69" s="278"/>
      <c r="C69" s="404"/>
      <c r="D69" s="404"/>
      <c r="E69" s="404"/>
      <c r="F69" s="404"/>
      <c r="G69" s="278"/>
      <c r="H69" s="278"/>
      <c r="I69" s="278"/>
      <c r="J69" s="405"/>
      <c r="K69" s="405"/>
      <c r="L69" s="405"/>
      <c r="M69" s="405"/>
      <c r="N69" s="405"/>
      <c r="O69" s="405"/>
      <c r="P69" s="405"/>
      <c r="Q69" s="405"/>
      <c r="R69" s="406"/>
      <c r="S69" s="406"/>
      <c r="T69" s="406"/>
      <c r="U69" s="406"/>
      <c r="V69" s="406"/>
      <c r="W69" s="406"/>
      <c r="X69" s="406"/>
      <c r="Y69" s="278"/>
      <c r="Z69" s="278"/>
      <c r="AA69" s="278"/>
      <c r="AB69" s="278"/>
      <c r="AC69" s="278"/>
      <c r="AD69" s="278"/>
      <c r="AE69" s="278"/>
      <c r="AF69" s="278"/>
      <c r="AG69" s="278"/>
      <c r="AH69" s="278"/>
      <c r="AI69" s="278"/>
      <c r="AJ69" s="278"/>
      <c r="AK69" s="278"/>
      <c r="AL69" s="278"/>
    </row>
    <row r="70" spans="1:38" ht="13.5">
      <c r="A70" s="278"/>
      <c r="B70" s="278"/>
      <c r="C70" s="404"/>
      <c r="D70" s="404"/>
      <c r="E70" s="404"/>
      <c r="F70" s="404"/>
      <c r="G70" s="278"/>
      <c r="H70" s="278"/>
      <c r="I70" s="278"/>
      <c r="J70" s="405"/>
      <c r="K70" s="405"/>
      <c r="L70" s="405"/>
      <c r="M70" s="405"/>
      <c r="N70" s="405"/>
      <c r="O70" s="405"/>
      <c r="P70" s="405"/>
      <c r="Q70" s="405"/>
      <c r="R70" s="406"/>
      <c r="S70" s="406"/>
      <c r="T70" s="406"/>
      <c r="U70" s="406"/>
      <c r="V70" s="406"/>
      <c r="W70" s="406"/>
      <c r="X70" s="406"/>
      <c r="Y70" s="278"/>
      <c r="Z70" s="278"/>
      <c r="AA70" s="278"/>
      <c r="AB70" s="278"/>
      <c r="AC70" s="278"/>
      <c r="AD70" s="278"/>
      <c r="AE70" s="278"/>
      <c r="AF70" s="278"/>
      <c r="AG70" s="278"/>
      <c r="AH70" s="278"/>
      <c r="AI70" s="278"/>
      <c r="AJ70" s="278"/>
      <c r="AK70" s="278"/>
      <c r="AL70" s="278"/>
    </row>
    <row r="71" spans="1:38" ht="13.5">
      <c r="A71" s="278"/>
      <c r="B71" s="278"/>
      <c r="C71" s="404"/>
      <c r="D71" s="404"/>
      <c r="E71" s="404"/>
      <c r="F71" s="404"/>
      <c r="G71" s="278"/>
      <c r="H71" s="278"/>
      <c r="I71" s="278"/>
      <c r="J71" s="405"/>
      <c r="K71" s="405"/>
      <c r="L71" s="405"/>
      <c r="M71" s="405"/>
      <c r="N71" s="405"/>
      <c r="O71" s="405"/>
      <c r="P71" s="405"/>
      <c r="Q71" s="405"/>
      <c r="R71" s="406"/>
      <c r="S71" s="406"/>
      <c r="T71" s="406"/>
      <c r="U71" s="406"/>
      <c r="V71" s="406"/>
      <c r="W71" s="406"/>
      <c r="X71" s="406"/>
      <c r="Y71" s="278"/>
      <c r="Z71" s="278"/>
      <c r="AA71" s="278"/>
      <c r="AB71" s="278"/>
      <c r="AC71" s="278"/>
      <c r="AD71" s="278"/>
      <c r="AE71" s="278"/>
      <c r="AF71" s="278"/>
      <c r="AG71" s="278"/>
      <c r="AH71" s="278"/>
      <c r="AI71" s="278"/>
      <c r="AJ71" s="278"/>
      <c r="AK71" s="278"/>
      <c r="AL71" s="278"/>
    </row>
    <row r="72" spans="1:38" ht="13.5">
      <c r="A72" s="278"/>
      <c r="B72" s="278"/>
      <c r="C72" s="404"/>
      <c r="D72" s="404"/>
      <c r="E72" s="404"/>
      <c r="F72" s="404"/>
      <c r="G72" s="278"/>
      <c r="H72" s="278"/>
      <c r="I72" s="278"/>
      <c r="J72" s="405"/>
      <c r="K72" s="405"/>
      <c r="L72" s="405"/>
      <c r="M72" s="405"/>
      <c r="N72" s="405"/>
      <c r="O72" s="405"/>
      <c r="P72" s="405"/>
      <c r="Q72" s="405"/>
      <c r="R72" s="406"/>
      <c r="S72" s="406"/>
      <c r="T72" s="406"/>
      <c r="U72" s="406"/>
      <c r="V72" s="406"/>
      <c r="W72" s="406"/>
      <c r="X72" s="406"/>
      <c r="Y72" s="278"/>
      <c r="Z72" s="278"/>
      <c r="AA72" s="278"/>
      <c r="AB72" s="278"/>
      <c r="AC72" s="278"/>
      <c r="AD72" s="278"/>
      <c r="AE72" s="278"/>
      <c r="AF72" s="278"/>
      <c r="AG72" s="278"/>
      <c r="AH72" s="278"/>
      <c r="AI72" s="278"/>
      <c r="AJ72" s="278"/>
      <c r="AK72" s="278"/>
      <c r="AL72" s="278"/>
    </row>
    <row r="73" spans="1:38" ht="13.5">
      <c r="A73" s="278"/>
      <c r="B73" s="278"/>
      <c r="C73" s="404"/>
      <c r="D73" s="404"/>
      <c r="E73" s="404"/>
      <c r="F73" s="404"/>
      <c r="G73" s="278"/>
      <c r="H73" s="278"/>
      <c r="I73" s="278"/>
      <c r="J73" s="405"/>
      <c r="K73" s="405"/>
      <c r="L73" s="405"/>
      <c r="M73" s="405"/>
      <c r="N73" s="405"/>
      <c r="O73" s="405"/>
      <c r="P73" s="405"/>
      <c r="Q73" s="405"/>
      <c r="R73" s="406"/>
      <c r="S73" s="406"/>
      <c r="T73" s="406"/>
      <c r="U73" s="406"/>
      <c r="V73" s="406"/>
      <c r="W73" s="406"/>
      <c r="X73" s="406"/>
      <c r="Y73" s="278"/>
      <c r="Z73" s="278"/>
      <c r="AA73" s="278"/>
      <c r="AB73" s="278"/>
      <c r="AC73" s="278"/>
      <c r="AD73" s="278"/>
      <c r="AE73" s="278"/>
      <c r="AF73" s="278"/>
      <c r="AG73" s="278"/>
      <c r="AH73" s="278"/>
      <c r="AI73" s="278"/>
      <c r="AJ73" s="278"/>
      <c r="AK73" s="278"/>
      <c r="AL73" s="278"/>
    </row>
    <row r="74" spans="1:38" ht="13.5">
      <c r="A74" s="278"/>
      <c r="B74" s="278"/>
      <c r="C74" s="404"/>
      <c r="D74" s="404"/>
      <c r="E74" s="404"/>
      <c r="F74" s="404"/>
      <c r="G74" s="278"/>
      <c r="H74" s="278"/>
      <c r="I74" s="278"/>
      <c r="J74" s="405"/>
      <c r="K74" s="405"/>
      <c r="L74" s="405"/>
      <c r="M74" s="405"/>
      <c r="N74" s="405"/>
      <c r="O74" s="405"/>
      <c r="P74" s="405"/>
      <c r="Q74" s="405"/>
      <c r="R74" s="406"/>
      <c r="S74" s="406"/>
      <c r="T74" s="406"/>
      <c r="U74" s="406"/>
      <c r="V74" s="406"/>
      <c r="W74" s="406"/>
      <c r="X74" s="406"/>
      <c r="Y74" s="278"/>
      <c r="Z74" s="278"/>
      <c r="AA74" s="278"/>
      <c r="AB74" s="278"/>
      <c r="AC74" s="278"/>
      <c r="AD74" s="278"/>
      <c r="AE74" s="278"/>
      <c r="AF74" s="278"/>
      <c r="AG74" s="278"/>
      <c r="AH74" s="278"/>
      <c r="AI74" s="278"/>
      <c r="AJ74" s="278"/>
      <c r="AK74" s="278"/>
      <c r="AL74" s="278"/>
    </row>
    <row r="75" spans="1:38" ht="13.5">
      <c r="A75" s="278"/>
      <c r="B75" s="278"/>
      <c r="C75" s="404"/>
      <c r="D75" s="404"/>
      <c r="E75" s="404"/>
      <c r="F75" s="404"/>
      <c r="G75" s="278"/>
      <c r="H75" s="278"/>
      <c r="I75" s="278"/>
      <c r="J75" s="405"/>
      <c r="K75" s="405"/>
      <c r="L75" s="405"/>
      <c r="M75" s="405"/>
      <c r="N75" s="405"/>
      <c r="O75" s="405"/>
      <c r="P75" s="405"/>
      <c r="Q75" s="405"/>
      <c r="R75" s="406"/>
      <c r="S75" s="406"/>
      <c r="T75" s="406"/>
      <c r="U75" s="406"/>
      <c r="V75" s="406"/>
      <c r="W75" s="406"/>
      <c r="X75" s="406"/>
      <c r="Y75" s="278"/>
      <c r="Z75" s="278"/>
      <c r="AA75" s="278"/>
      <c r="AB75" s="278"/>
      <c r="AC75" s="278"/>
      <c r="AD75" s="278"/>
      <c r="AE75" s="278"/>
      <c r="AF75" s="278"/>
      <c r="AG75" s="278"/>
      <c r="AH75" s="278"/>
      <c r="AI75" s="278"/>
      <c r="AJ75" s="278"/>
      <c r="AK75" s="278"/>
      <c r="AL75" s="278"/>
    </row>
    <row r="76" spans="1:38" ht="13.5">
      <c r="A76" s="278"/>
      <c r="B76" s="278"/>
      <c r="C76" s="404"/>
      <c r="D76" s="404"/>
      <c r="E76" s="404"/>
      <c r="F76" s="404"/>
      <c r="G76" s="278"/>
      <c r="H76" s="278"/>
      <c r="I76" s="278"/>
      <c r="J76" s="405"/>
      <c r="K76" s="405"/>
      <c r="L76" s="405"/>
      <c r="M76" s="405"/>
      <c r="N76" s="405"/>
      <c r="O76" s="405"/>
      <c r="P76" s="405"/>
      <c r="Q76" s="405"/>
      <c r="R76" s="406"/>
      <c r="S76" s="406"/>
      <c r="T76" s="406"/>
      <c r="U76" s="406"/>
      <c r="V76" s="406"/>
      <c r="W76" s="406"/>
      <c r="X76" s="406"/>
      <c r="Y76" s="278"/>
      <c r="Z76" s="278"/>
      <c r="AA76" s="278"/>
      <c r="AB76" s="278"/>
      <c r="AC76" s="278"/>
      <c r="AD76" s="278"/>
      <c r="AE76" s="278"/>
      <c r="AF76" s="278"/>
      <c r="AG76" s="278"/>
      <c r="AH76" s="278"/>
      <c r="AI76" s="278"/>
      <c r="AJ76" s="278"/>
      <c r="AK76" s="278"/>
      <c r="AL76" s="278"/>
    </row>
    <row r="77" spans="1:38" ht="13.5">
      <c r="A77" s="278"/>
      <c r="B77" s="278"/>
      <c r="C77" s="404"/>
      <c r="D77" s="404"/>
      <c r="E77" s="404"/>
      <c r="F77" s="404"/>
      <c r="G77" s="278"/>
      <c r="H77" s="278"/>
      <c r="I77" s="278"/>
      <c r="J77" s="405"/>
      <c r="K77" s="405"/>
      <c r="L77" s="405"/>
      <c r="M77" s="405"/>
      <c r="N77" s="405"/>
      <c r="O77" s="405"/>
      <c r="P77" s="405"/>
      <c r="Q77" s="405"/>
      <c r="R77" s="406"/>
      <c r="S77" s="406"/>
      <c r="T77" s="406"/>
      <c r="U77" s="406"/>
      <c r="V77" s="406"/>
      <c r="W77" s="406"/>
      <c r="X77" s="406"/>
      <c r="Y77" s="278"/>
      <c r="Z77" s="278"/>
      <c r="AA77" s="278"/>
      <c r="AB77" s="278"/>
      <c r="AC77" s="278"/>
      <c r="AD77" s="278"/>
      <c r="AE77" s="278"/>
      <c r="AF77" s="278"/>
      <c r="AG77" s="278"/>
      <c r="AH77" s="278"/>
      <c r="AI77" s="278"/>
      <c r="AJ77" s="278"/>
      <c r="AK77" s="278"/>
      <c r="AL77" s="278"/>
    </row>
    <row r="78" spans="1:38" ht="13.5">
      <c r="A78" s="278"/>
      <c r="B78" s="278"/>
      <c r="C78" s="404"/>
      <c r="D78" s="404"/>
      <c r="E78" s="404"/>
      <c r="F78" s="404"/>
      <c r="G78" s="278"/>
      <c r="H78" s="278"/>
      <c r="I78" s="278"/>
      <c r="J78" s="405"/>
      <c r="K78" s="405"/>
      <c r="L78" s="405"/>
      <c r="M78" s="405"/>
      <c r="N78" s="405"/>
      <c r="O78" s="405"/>
      <c r="P78" s="405"/>
      <c r="Q78" s="405"/>
      <c r="R78" s="406"/>
      <c r="S78" s="406"/>
      <c r="T78" s="406"/>
      <c r="U78" s="406"/>
      <c r="V78" s="406"/>
      <c r="W78" s="406"/>
      <c r="X78" s="406"/>
      <c r="Y78" s="278"/>
      <c r="Z78" s="278"/>
      <c r="AA78" s="278"/>
      <c r="AB78" s="278"/>
      <c r="AC78" s="278"/>
      <c r="AD78" s="278"/>
      <c r="AE78" s="278"/>
      <c r="AF78" s="278"/>
      <c r="AG78" s="278"/>
      <c r="AH78" s="278"/>
      <c r="AI78" s="278"/>
      <c r="AJ78" s="278"/>
      <c r="AK78" s="278"/>
      <c r="AL78" s="278"/>
    </row>
    <row r="79" spans="1:38" ht="13.5">
      <c r="A79" s="278"/>
      <c r="B79" s="278"/>
      <c r="C79" s="404"/>
      <c r="D79" s="404"/>
      <c r="E79" s="404"/>
      <c r="F79" s="404"/>
      <c r="G79" s="278"/>
      <c r="H79" s="278"/>
      <c r="I79" s="278"/>
      <c r="J79" s="405"/>
      <c r="K79" s="405"/>
      <c r="L79" s="405"/>
      <c r="M79" s="405"/>
      <c r="N79" s="405"/>
      <c r="O79" s="405"/>
      <c r="P79" s="405"/>
      <c r="Q79" s="405"/>
      <c r="R79" s="406"/>
      <c r="S79" s="406"/>
      <c r="T79" s="406"/>
      <c r="U79" s="406"/>
      <c r="V79" s="406"/>
      <c r="W79" s="406"/>
      <c r="X79" s="406"/>
      <c r="Y79" s="278"/>
      <c r="Z79" s="278"/>
      <c r="AA79" s="278"/>
      <c r="AB79" s="278"/>
      <c r="AC79" s="278"/>
      <c r="AD79" s="278"/>
      <c r="AE79" s="278"/>
      <c r="AF79" s="278"/>
      <c r="AG79" s="278"/>
      <c r="AH79" s="278"/>
      <c r="AI79" s="278"/>
      <c r="AJ79" s="278"/>
      <c r="AK79" s="278"/>
      <c r="AL79" s="278"/>
    </row>
    <row r="80" spans="1:38" ht="13.5">
      <c r="A80" s="278"/>
      <c r="B80" s="278"/>
      <c r="C80" s="404"/>
      <c r="D80" s="404"/>
      <c r="E80" s="404"/>
      <c r="F80" s="404"/>
      <c r="G80" s="278"/>
      <c r="H80" s="278"/>
      <c r="I80" s="278"/>
      <c r="J80" s="405"/>
      <c r="K80" s="405"/>
      <c r="L80" s="405"/>
      <c r="M80" s="405"/>
      <c r="N80" s="405"/>
      <c r="O80" s="405"/>
      <c r="P80" s="405"/>
      <c r="Q80" s="405"/>
      <c r="R80" s="406"/>
      <c r="S80" s="406"/>
      <c r="T80" s="406"/>
      <c r="U80" s="406"/>
      <c r="V80" s="406"/>
      <c r="W80" s="406"/>
      <c r="X80" s="406"/>
      <c r="Y80" s="278"/>
      <c r="Z80" s="278"/>
      <c r="AA80" s="278"/>
      <c r="AB80" s="278"/>
      <c r="AC80" s="278"/>
      <c r="AD80" s="278"/>
      <c r="AE80" s="278"/>
      <c r="AF80" s="278"/>
      <c r="AG80" s="278"/>
      <c r="AH80" s="278"/>
      <c r="AI80" s="278"/>
      <c r="AJ80" s="278"/>
      <c r="AK80" s="278"/>
      <c r="AL80" s="278"/>
    </row>
  </sheetData>
  <sheetProtection password="CFA6" sheet="1"/>
  <mergeCells count="70">
    <mergeCell ref="P25:Q25"/>
    <mergeCell ref="K21:L21"/>
    <mergeCell ref="O21:O23"/>
    <mergeCell ref="K22:L22"/>
    <mergeCell ref="K23:L23"/>
    <mergeCell ref="B26:Y26"/>
    <mergeCell ref="U24:V24"/>
    <mergeCell ref="U25:V25"/>
    <mergeCell ref="F23:G23"/>
    <mergeCell ref="K24:L24"/>
    <mergeCell ref="F14:H14"/>
    <mergeCell ref="F15:H15"/>
    <mergeCell ref="F16:H16"/>
    <mergeCell ref="F17:H17"/>
    <mergeCell ref="J16:Q16"/>
    <mergeCell ref="K25:L25"/>
    <mergeCell ref="P20:T20"/>
    <mergeCell ref="N15:O15"/>
    <mergeCell ref="S16:Y16"/>
    <mergeCell ref="P15:Y15"/>
    <mergeCell ref="AE19:AI20"/>
    <mergeCell ref="N19:R19"/>
    <mergeCell ref="S19:W19"/>
    <mergeCell ref="X19:Y19"/>
    <mergeCell ref="C19:M19"/>
    <mergeCell ref="U20:Y20"/>
    <mergeCell ref="K20:O20"/>
    <mergeCell ref="B2:J2"/>
    <mergeCell ref="B3:I3"/>
    <mergeCell ref="N3:P3"/>
    <mergeCell ref="N4:Q4"/>
    <mergeCell ref="N5:O6"/>
    <mergeCell ref="P6:Q6"/>
    <mergeCell ref="P5:Q5"/>
    <mergeCell ref="R5:Y5"/>
    <mergeCell ref="R6:Y6"/>
    <mergeCell ref="Y21:Y23"/>
    <mergeCell ref="T21:T23"/>
    <mergeCell ref="P21:Q21"/>
    <mergeCell ref="A1:A6"/>
    <mergeCell ref="J15:M15"/>
    <mergeCell ref="I17:O17"/>
    <mergeCell ref="P17:R17"/>
    <mergeCell ref="S17:Y17"/>
    <mergeCell ref="AE23:AF23"/>
    <mergeCell ref="B4:H4"/>
    <mergeCell ref="B10:Y10"/>
    <mergeCell ref="B8:Y8"/>
    <mergeCell ref="B12:Y12"/>
    <mergeCell ref="B13:Y13"/>
    <mergeCell ref="H11:M11"/>
    <mergeCell ref="R4:Y4"/>
    <mergeCell ref="N11:U11"/>
    <mergeCell ref="I14:Y14"/>
    <mergeCell ref="U21:V21"/>
    <mergeCell ref="U22:V22"/>
    <mergeCell ref="P23:Q23"/>
    <mergeCell ref="U23:V23"/>
    <mergeCell ref="P22:Q22"/>
    <mergeCell ref="P24:Q24"/>
    <mergeCell ref="A22:A26"/>
    <mergeCell ref="B14:E17"/>
    <mergeCell ref="B9:M9"/>
    <mergeCell ref="N9:Y9"/>
    <mergeCell ref="F24:G24"/>
    <mergeCell ref="F25:G25"/>
    <mergeCell ref="J21:J23"/>
    <mergeCell ref="F20:J20"/>
    <mergeCell ref="F21:G21"/>
    <mergeCell ref="F22:G22"/>
  </mergeCells>
  <dataValidations count="1">
    <dataValidation type="list" allowBlank="1" showInputMessage="1" showErrorMessage="1" sqref="S19:W19">
      <formula1>$AE$21:$AF$21</formula1>
    </dataValidation>
  </dataValidations>
  <hyperlinks>
    <hyperlink ref="A1" location="目次!A1" display="トップページへ戻る"/>
    <hyperlink ref="A1:A6" location="トップページ!A29" display="トップページへ戻る"/>
    <hyperlink ref="A22:A26" location="ASPA宿泊申込書!A1" display="ページ上へ戻る"/>
  </hyperlinks>
  <printOptions horizontalCentered="1" verticalCentered="1"/>
  <pageMargins left="0.5905511811023623" right="0.5905511811023623" top="0.5905511811023623" bottom="0.5905511811023623" header="0.5905511811023623" footer="0.35433070866141736"/>
  <pageSetup fitToHeight="1" fitToWidth="1" horizontalDpi="300" verticalDpi="300" orientation="portrait" paperSize="9" scale="82"/>
  <headerFooter alignWithMargins="0">
    <oddHeader>&amp;L&amp;"HGｺﾞｼｯｸM,ﾒﾃﾞｨｳﾑ"（様式　10）&amp;C&amp;G&amp;R&amp;"HGPｺﾞｼｯｸM,ﾒﾃﾞｨｳﾑ"&amp;10【&amp;A】</oddHeader>
  </headerFooter>
  <legacyDrawingHF r:id="rId1"/>
</worksheet>
</file>

<file path=xl/worksheets/sheet9.xml><?xml version="1.0" encoding="utf-8"?>
<worksheet xmlns="http://schemas.openxmlformats.org/spreadsheetml/2006/main" xmlns:r="http://schemas.openxmlformats.org/officeDocument/2006/relationships">
  <sheetPr codeName="Sheet23">
    <tabColor indexed="21"/>
    <pageSetUpPr fitToPage="1"/>
  </sheetPr>
  <dimension ref="A1:AR67"/>
  <sheetViews>
    <sheetView showGridLines="0" showRowColHeaders="0" showOutlineSymbols="0" zoomScale="75" zoomScaleNormal="75" zoomScalePageLayoutView="0" workbookViewId="0" topLeftCell="A1">
      <selection activeCell="A1" sqref="A1:G1"/>
    </sheetView>
  </sheetViews>
  <sheetFormatPr defaultColWidth="13.00390625" defaultRowHeight="13.5"/>
  <cols>
    <col min="1" max="1" width="4.625" style="109" customWidth="1"/>
    <col min="2" max="2" width="5.625" style="100" customWidth="1"/>
    <col min="3" max="7" width="5.625" style="3" customWidth="1"/>
    <col min="8" max="8" width="1.625" style="100" customWidth="1"/>
    <col min="9" max="10" width="5.625" style="100" customWidth="1"/>
    <col min="11" max="14" width="5.625" style="110" customWidth="1"/>
    <col min="15" max="16" width="4.625" style="110" customWidth="1"/>
    <col min="17" max="18" width="5.625" style="110" customWidth="1"/>
    <col min="19" max="22" width="5.625" style="100" customWidth="1"/>
    <col min="23" max="23" width="1.625" style="100" customWidth="1"/>
    <col min="24" max="29" width="5.625" style="100" customWidth="1"/>
    <col min="30" max="30" width="4.625" style="100" customWidth="1"/>
    <col min="31" max="32" width="5.625" style="100" customWidth="1"/>
    <col min="33" max="16384" width="13.00390625" style="100" customWidth="1"/>
  </cols>
  <sheetData>
    <row r="1" spans="1:30" ht="72.75" customHeight="1">
      <c r="A1" s="1349" t="s">
        <v>119</v>
      </c>
      <c r="B1" s="1349"/>
      <c r="C1" s="1349"/>
      <c r="D1" s="1349"/>
      <c r="E1" s="1349"/>
      <c r="F1" s="1349"/>
      <c r="G1" s="1349"/>
      <c r="H1" s="128"/>
      <c r="I1" s="128"/>
      <c r="J1" s="128"/>
      <c r="K1" s="129"/>
      <c r="L1" s="129"/>
      <c r="M1" s="129"/>
      <c r="N1" s="129"/>
      <c r="O1" s="129"/>
      <c r="P1" s="129"/>
      <c r="Q1" s="129"/>
      <c r="R1" s="129"/>
      <c r="S1" s="128"/>
      <c r="T1" s="128"/>
      <c r="U1" s="128"/>
      <c r="V1" s="128"/>
      <c r="W1" s="128"/>
      <c r="X1" s="128"/>
      <c r="Y1" s="128"/>
      <c r="Z1" s="128"/>
      <c r="AA1" s="128"/>
      <c r="AB1" s="128"/>
      <c r="AC1" s="128"/>
      <c r="AD1" s="128"/>
    </row>
    <row r="2" spans="1:44" ht="30" customHeight="1">
      <c r="A2" s="130"/>
      <c r="B2" s="131"/>
      <c r="C2" s="131"/>
      <c r="D2" s="131"/>
      <c r="E2" s="131"/>
      <c r="F2" s="131"/>
      <c r="G2" s="131"/>
      <c r="H2" s="131"/>
      <c r="I2" s="131"/>
      <c r="J2" s="131"/>
      <c r="K2" s="131"/>
      <c r="L2" s="131"/>
      <c r="M2" s="131"/>
      <c r="N2" s="132"/>
      <c r="O2" s="133"/>
      <c r="P2" s="130"/>
      <c r="Q2" s="131"/>
      <c r="R2" s="131"/>
      <c r="S2" s="131"/>
      <c r="T2" s="131"/>
      <c r="U2" s="131"/>
      <c r="V2" s="131"/>
      <c r="W2" s="131"/>
      <c r="X2" s="131"/>
      <c r="Y2" s="131"/>
      <c r="Z2" s="131"/>
      <c r="AA2" s="131"/>
      <c r="AB2" s="131"/>
      <c r="AC2" s="132"/>
      <c r="AD2" s="133"/>
      <c r="AE2" s="20"/>
      <c r="AF2" s="20"/>
      <c r="AG2" s="20"/>
      <c r="AH2" s="20"/>
      <c r="AI2" s="20"/>
      <c r="AJ2" s="20"/>
      <c r="AK2" s="20"/>
      <c r="AL2" s="20"/>
      <c r="AM2" s="20"/>
      <c r="AN2" s="20"/>
      <c r="AO2" s="20"/>
      <c r="AP2" s="20"/>
      <c r="AQ2" s="20"/>
      <c r="AR2" s="20"/>
    </row>
    <row r="3" spans="1:34" ht="27" customHeight="1">
      <c r="A3" s="134"/>
      <c r="B3" s="135"/>
      <c r="C3" s="135"/>
      <c r="D3" s="1277" t="s">
        <v>523</v>
      </c>
      <c r="E3" s="1277"/>
      <c r="F3" s="1277"/>
      <c r="G3" s="1277"/>
      <c r="H3" s="1277"/>
      <c r="I3" s="1277"/>
      <c r="J3" s="1277"/>
      <c r="K3" s="1277"/>
      <c r="L3" s="1277"/>
      <c r="M3" s="135"/>
      <c r="N3" s="135"/>
      <c r="O3" s="136"/>
      <c r="P3" s="134"/>
      <c r="Q3" s="135"/>
      <c r="R3" s="135"/>
      <c r="S3" s="1277" t="s">
        <v>523</v>
      </c>
      <c r="T3" s="1277"/>
      <c r="U3" s="1277"/>
      <c r="V3" s="1277"/>
      <c r="W3" s="1277"/>
      <c r="X3" s="1277"/>
      <c r="Y3" s="1277"/>
      <c r="Z3" s="1277"/>
      <c r="AA3" s="1277"/>
      <c r="AB3" s="135"/>
      <c r="AC3" s="135"/>
      <c r="AD3" s="136"/>
      <c r="AE3" s="101"/>
      <c r="AF3" s="101"/>
      <c r="AG3" s="101"/>
      <c r="AH3" s="102"/>
    </row>
    <row r="4" spans="1:34" ht="27" customHeight="1">
      <c r="A4" s="134"/>
      <c r="B4" s="137"/>
      <c r="C4" s="138"/>
      <c r="D4" s="1278" t="s">
        <v>524</v>
      </c>
      <c r="E4" s="1278"/>
      <c r="F4" s="1278"/>
      <c r="G4" s="1278"/>
      <c r="H4" s="1278"/>
      <c r="I4" s="1278"/>
      <c r="J4" s="1278"/>
      <c r="K4" s="1278"/>
      <c r="L4" s="1278"/>
      <c r="M4" s="139"/>
      <c r="N4" s="140"/>
      <c r="O4" s="136"/>
      <c r="P4" s="134"/>
      <c r="Q4" s="137"/>
      <c r="R4" s="138"/>
      <c r="S4" s="1278" t="s">
        <v>524</v>
      </c>
      <c r="T4" s="1278"/>
      <c r="U4" s="1278"/>
      <c r="V4" s="1278"/>
      <c r="W4" s="1278"/>
      <c r="X4" s="1278"/>
      <c r="Y4" s="1278"/>
      <c r="Z4" s="1278"/>
      <c r="AA4" s="1278"/>
      <c r="AB4" s="139"/>
      <c r="AC4" s="140"/>
      <c r="AD4" s="136"/>
      <c r="AE4" s="101"/>
      <c r="AF4" s="101"/>
      <c r="AG4" s="101"/>
      <c r="AH4" s="102"/>
    </row>
    <row r="5" spans="1:34" ht="24.75" customHeight="1">
      <c r="A5" s="134"/>
      <c r="B5" s="1335"/>
      <c r="C5" s="1336"/>
      <c r="D5" s="1336"/>
      <c r="E5" s="1336"/>
      <c r="F5" s="1336"/>
      <c r="G5" s="135"/>
      <c r="H5" s="103"/>
      <c r="I5" s="135"/>
      <c r="J5" s="1339"/>
      <c r="K5" s="1339"/>
      <c r="L5" s="1339"/>
      <c r="M5" s="1339"/>
      <c r="N5" s="1340"/>
      <c r="O5" s="136"/>
      <c r="P5" s="134"/>
      <c r="Q5" s="1280"/>
      <c r="R5" s="1281"/>
      <c r="S5" s="1281"/>
      <c r="T5" s="1281"/>
      <c r="U5" s="1281"/>
      <c r="V5" s="135"/>
      <c r="W5" s="103"/>
      <c r="X5" s="135"/>
      <c r="Y5" s="1281"/>
      <c r="Z5" s="1281"/>
      <c r="AA5" s="1281"/>
      <c r="AB5" s="1281"/>
      <c r="AC5" s="1343"/>
      <c r="AD5" s="136"/>
      <c r="AE5" s="101"/>
      <c r="AF5" s="101"/>
      <c r="AG5" s="101"/>
      <c r="AH5" s="102"/>
    </row>
    <row r="6" spans="1:34" ht="24.75" customHeight="1">
      <c r="A6" s="134"/>
      <c r="B6" s="1335"/>
      <c r="C6" s="1336"/>
      <c r="D6" s="1336"/>
      <c r="E6" s="1336"/>
      <c r="F6" s="1336"/>
      <c r="G6" s="135"/>
      <c r="H6" s="103"/>
      <c r="I6" s="135"/>
      <c r="J6" s="1339"/>
      <c r="K6" s="1339"/>
      <c r="L6" s="1339"/>
      <c r="M6" s="1339"/>
      <c r="N6" s="1340"/>
      <c r="O6" s="136"/>
      <c r="P6" s="134"/>
      <c r="Q6" s="1280"/>
      <c r="R6" s="1281"/>
      <c r="S6" s="1281"/>
      <c r="T6" s="1281"/>
      <c r="U6" s="1281"/>
      <c r="V6" s="135"/>
      <c r="W6" s="103"/>
      <c r="X6" s="135"/>
      <c r="Y6" s="1281"/>
      <c r="Z6" s="1281"/>
      <c r="AA6" s="1281"/>
      <c r="AB6" s="1281"/>
      <c r="AC6" s="1343"/>
      <c r="AD6" s="136"/>
      <c r="AE6" s="101"/>
      <c r="AF6" s="101"/>
      <c r="AG6" s="101"/>
      <c r="AH6" s="102"/>
    </row>
    <row r="7" spans="1:34" ht="24.75" customHeight="1" thickBot="1">
      <c r="A7" s="134"/>
      <c r="B7" s="1337"/>
      <c r="C7" s="1338"/>
      <c r="D7" s="1338"/>
      <c r="E7" s="1338"/>
      <c r="F7" s="1338"/>
      <c r="G7" s="1279" t="s">
        <v>525</v>
      </c>
      <c r="H7" s="1279"/>
      <c r="I7" s="1279"/>
      <c r="J7" s="1341"/>
      <c r="K7" s="1341"/>
      <c r="L7" s="1341"/>
      <c r="M7" s="1341"/>
      <c r="N7" s="1342"/>
      <c r="O7" s="136"/>
      <c r="P7" s="134"/>
      <c r="Q7" s="1282"/>
      <c r="R7" s="1283"/>
      <c r="S7" s="1283"/>
      <c r="T7" s="1283"/>
      <c r="U7" s="1283"/>
      <c r="V7" s="1279" t="s">
        <v>525</v>
      </c>
      <c r="W7" s="1279"/>
      <c r="X7" s="1279"/>
      <c r="Y7" s="1283"/>
      <c r="Z7" s="1283"/>
      <c r="AA7" s="1283"/>
      <c r="AB7" s="1283"/>
      <c r="AC7" s="1344"/>
      <c r="AD7" s="136"/>
      <c r="AE7" s="101"/>
      <c r="AF7" s="101"/>
      <c r="AG7" s="101"/>
      <c r="AH7" s="102"/>
    </row>
    <row r="8" spans="1:34" ht="15" customHeight="1" thickTop="1">
      <c r="A8" s="134"/>
      <c r="B8" s="137"/>
      <c r="C8" s="138"/>
      <c r="D8" s="138"/>
      <c r="E8" s="103"/>
      <c r="F8" s="103"/>
      <c r="G8" s="1287" t="s">
        <v>526</v>
      </c>
      <c r="H8" s="1287"/>
      <c r="I8" s="1287"/>
      <c r="J8" s="104"/>
      <c r="K8" s="104"/>
      <c r="L8" s="105"/>
      <c r="M8" s="139"/>
      <c r="N8" s="140"/>
      <c r="O8" s="136"/>
      <c r="P8" s="134"/>
      <c r="Q8" s="137"/>
      <c r="R8" s="138"/>
      <c r="S8" s="138"/>
      <c r="T8" s="103"/>
      <c r="U8" s="103"/>
      <c r="V8" s="1287" t="s">
        <v>526</v>
      </c>
      <c r="W8" s="1287"/>
      <c r="X8" s="1287"/>
      <c r="Y8" s="104"/>
      <c r="Z8" s="104"/>
      <c r="AA8" s="105"/>
      <c r="AB8" s="139"/>
      <c r="AC8" s="140"/>
      <c r="AD8" s="136"/>
      <c r="AE8" s="101"/>
      <c r="AF8" s="101"/>
      <c r="AG8" s="101"/>
      <c r="AH8" s="102"/>
    </row>
    <row r="9" spans="1:34" ht="15" customHeight="1">
      <c r="A9" s="134"/>
      <c r="B9" s="1284" t="s">
        <v>527</v>
      </c>
      <c r="C9" s="1285"/>
      <c r="D9" s="1285"/>
      <c r="E9" s="1285"/>
      <c r="F9" s="1285"/>
      <c r="G9" s="1286"/>
      <c r="H9" s="103"/>
      <c r="I9" s="1284" t="s">
        <v>528</v>
      </c>
      <c r="J9" s="1285"/>
      <c r="K9" s="1285"/>
      <c r="L9" s="1285"/>
      <c r="M9" s="1285"/>
      <c r="N9" s="1286"/>
      <c r="O9" s="136"/>
      <c r="P9" s="134"/>
      <c r="Q9" s="1284" t="s">
        <v>527</v>
      </c>
      <c r="R9" s="1285"/>
      <c r="S9" s="1285"/>
      <c r="T9" s="1285"/>
      <c r="U9" s="1285"/>
      <c r="V9" s="1286"/>
      <c r="W9" s="103"/>
      <c r="X9" s="1284" t="s">
        <v>528</v>
      </c>
      <c r="Y9" s="1285"/>
      <c r="Z9" s="1285"/>
      <c r="AA9" s="1285"/>
      <c r="AB9" s="1285"/>
      <c r="AC9" s="1286"/>
      <c r="AD9" s="136"/>
      <c r="AE9" s="101"/>
      <c r="AF9" s="101"/>
      <c r="AG9" s="101"/>
      <c r="AH9" s="102"/>
    </row>
    <row r="10" spans="1:34" ht="15" customHeight="1">
      <c r="A10" s="134"/>
      <c r="B10" s="1284" t="s">
        <v>529</v>
      </c>
      <c r="C10" s="1285"/>
      <c r="D10" s="1285"/>
      <c r="E10" s="1285"/>
      <c r="F10" s="1285"/>
      <c r="G10" s="1286"/>
      <c r="H10" s="103"/>
      <c r="I10" s="1284" t="s">
        <v>530</v>
      </c>
      <c r="J10" s="1285"/>
      <c r="K10" s="1285"/>
      <c r="L10" s="1285"/>
      <c r="M10" s="1285"/>
      <c r="N10" s="1286"/>
      <c r="O10" s="136"/>
      <c r="P10" s="134"/>
      <c r="Q10" s="1284" t="s">
        <v>529</v>
      </c>
      <c r="R10" s="1285"/>
      <c r="S10" s="1285"/>
      <c r="T10" s="1285"/>
      <c r="U10" s="1285"/>
      <c r="V10" s="1286"/>
      <c r="W10" s="103"/>
      <c r="X10" s="1284" t="s">
        <v>530</v>
      </c>
      <c r="Y10" s="1285"/>
      <c r="Z10" s="1285"/>
      <c r="AA10" s="1285"/>
      <c r="AB10" s="1285"/>
      <c r="AC10" s="1286"/>
      <c r="AD10" s="136"/>
      <c r="AE10" s="101"/>
      <c r="AF10" s="101"/>
      <c r="AG10" s="101"/>
      <c r="AH10" s="102"/>
    </row>
    <row r="11" spans="1:34" ht="39.75" customHeight="1" thickBot="1">
      <c r="A11" s="134"/>
      <c r="B11" s="1329"/>
      <c r="C11" s="1330"/>
      <c r="D11" s="1330"/>
      <c r="E11" s="1330"/>
      <c r="F11" s="1330"/>
      <c r="G11" s="1331"/>
      <c r="H11" s="103"/>
      <c r="I11" s="1332"/>
      <c r="J11" s="1333"/>
      <c r="K11" s="1333"/>
      <c r="L11" s="1333"/>
      <c r="M11" s="1333"/>
      <c r="N11" s="1334"/>
      <c r="O11" s="136"/>
      <c r="P11" s="134"/>
      <c r="Q11" s="1303"/>
      <c r="R11" s="1304"/>
      <c r="S11" s="1304"/>
      <c r="T11" s="1304"/>
      <c r="U11" s="1304"/>
      <c r="V11" s="1305"/>
      <c r="W11" s="103"/>
      <c r="X11" s="1332"/>
      <c r="Y11" s="1333"/>
      <c r="Z11" s="1333"/>
      <c r="AA11" s="1333"/>
      <c r="AB11" s="1333"/>
      <c r="AC11" s="1334"/>
      <c r="AD11" s="136"/>
      <c r="AE11" s="101"/>
      <c r="AF11" s="101"/>
      <c r="AG11" s="101"/>
      <c r="AH11" s="102"/>
    </row>
    <row r="12" spans="1:34" ht="15" customHeight="1" thickTop="1">
      <c r="A12" s="143"/>
      <c r="B12" s="140"/>
      <c r="C12" s="140"/>
      <c r="D12" s="140"/>
      <c r="E12" s="140"/>
      <c r="F12" s="140"/>
      <c r="G12" s="140"/>
      <c r="H12" s="140"/>
      <c r="I12" s="140"/>
      <c r="J12" s="140"/>
      <c r="K12" s="140"/>
      <c r="L12" s="140"/>
      <c r="M12" s="140"/>
      <c r="N12" s="140"/>
      <c r="O12" s="136"/>
      <c r="P12" s="143"/>
      <c r="Q12" s="140"/>
      <c r="R12" s="140"/>
      <c r="S12" s="140"/>
      <c r="T12" s="140"/>
      <c r="U12" s="140"/>
      <c r="V12" s="140"/>
      <c r="W12" s="140"/>
      <c r="X12" s="140"/>
      <c r="Y12" s="140"/>
      <c r="Z12" s="140"/>
      <c r="AA12" s="140"/>
      <c r="AB12" s="140"/>
      <c r="AC12" s="140"/>
      <c r="AD12" s="136"/>
      <c r="AE12" s="101"/>
      <c r="AF12" s="101"/>
      <c r="AG12" s="101"/>
      <c r="AH12" s="102"/>
    </row>
    <row r="13" spans="1:34" ht="15" customHeight="1">
      <c r="A13" s="134"/>
      <c r="B13" s="137"/>
      <c r="C13" s="138"/>
      <c r="D13" s="138"/>
      <c r="E13" s="1306" t="s">
        <v>531</v>
      </c>
      <c r="F13" s="1279"/>
      <c r="G13" s="1279"/>
      <c r="H13" s="1279"/>
      <c r="I13" s="1279"/>
      <c r="J13" s="1279"/>
      <c r="K13" s="1307"/>
      <c r="L13" s="1311" t="s">
        <v>532</v>
      </c>
      <c r="M13" s="1312"/>
      <c r="N13" s="1312"/>
      <c r="O13" s="136"/>
      <c r="P13" s="134"/>
      <c r="Q13" s="137"/>
      <c r="R13" s="138"/>
      <c r="S13" s="138"/>
      <c r="T13" s="1306" t="s">
        <v>531</v>
      </c>
      <c r="U13" s="1279"/>
      <c r="V13" s="1279"/>
      <c r="W13" s="1279"/>
      <c r="X13" s="1279"/>
      <c r="Y13" s="1279"/>
      <c r="Z13" s="1307"/>
      <c r="AA13" s="1311" t="s">
        <v>532</v>
      </c>
      <c r="AB13" s="1312"/>
      <c r="AC13" s="1312"/>
      <c r="AD13" s="136"/>
      <c r="AE13" s="101"/>
      <c r="AF13" s="101"/>
      <c r="AG13" s="101"/>
      <c r="AH13" s="102"/>
    </row>
    <row r="14" spans="1:34" ht="15" customHeight="1" thickBot="1">
      <c r="A14" s="134"/>
      <c r="B14" s="137"/>
      <c r="C14" s="138"/>
      <c r="D14" s="138"/>
      <c r="E14" s="1308"/>
      <c r="F14" s="1309"/>
      <c r="G14" s="1309"/>
      <c r="H14" s="1309"/>
      <c r="I14" s="1309"/>
      <c r="J14" s="1309"/>
      <c r="K14" s="1310"/>
      <c r="L14" s="1313" t="s">
        <v>54</v>
      </c>
      <c r="M14" s="1314"/>
      <c r="N14" s="1314"/>
      <c r="O14" s="136"/>
      <c r="P14" s="134"/>
      <c r="Q14" s="137"/>
      <c r="R14" s="138"/>
      <c r="S14" s="138"/>
      <c r="T14" s="1308"/>
      <c r="U14" s="1309"/>
      <c r="V14" s="1309"/>
      <c r="W14" s="1309"/>
      <c r="X14" s="1309"/>
      <c r="Y14" s="1309"/>
      <c r="Z14" s="1310"/>
      <c r="AA14" s="1313" t="s">
        <v>54</v>
      </c>
      <c r="AB14" s="1314"/>
      <c r="AC14" s="1314"/>
      <c r="AD14" s="136"/>
      <c r="AE14" s="101"/>
      <c r="AF14" s="101"/>
      <c r="AG14" s="101"/>
      <c r="AH14" s="102"/>
    </row>
    <row r="15" spans="1:34" ht="15" customHeight="1">
      <c r="A15" s="134"/>
      <c r="B15" s="144"/>
      <c r="C15" s="145"/>
      <c r="D15" s="145"/>
      <c r="E15" s="1315"/>
      <c r="F15" s="1316"/>
      <c r="G15" s="1316"/>
      <c r="H15" s="1316"/>
      <c r="I15" s="1316"/>
      <c r="J15" s="1316"/>
      <c r="K15" s="1317"/>
      <c r="L15" s="1288"/>
      <c r="M15" s="1289"/>
      <c r="N15" s="1290"/>
      <c r="O15" s="136"/>
      <c r="P15" s="134"/>
      <c r="Q15" s="144"/>
      <c r="R15" s="145"/>
      <c r="S15" s="145"/>
      <c r="T15" s="1315"/>
      <c r="U15" s="1316"/>
      <c r="V15" s="1316"/>
      <c r="W15" s="1316"/>
      <c r="X15" s="1316"/>
      <c r="Y15" s="1316"/>
      <c r="Z15" s="1317"/>
      <c r="AA15" s="1288"/>
      <c r="AB15" s="1289"/>
      <c r="AC15" s="1290"/>
      <c r="AD15" s="136"/>
      <c r="AE15" s="101"/>
      <c r="AF15" s="101"/>
      <c r="AG15" s="101"/>
      <c r="AH15" s="102"/>
    </row>
    <row r="16" spans="1:34" ht="24.75" customHeight="1">
      <c r="A16" s="134"/>
      <c r="B16" s="1325" t="s">
        <v>533</v>
      </c>
      <c r="C16" s="1326"/>
      <c r="D16" s="1326"/>
      <c r="E16" s="1306"/>
      <c r="F16" s="1279"/>
      <c r="G16" s="1279"/>
      <c r="H16" s="1279"/>
      <c r="I16" s="1279"/>
      <c r="J16" s="1279"/>
      <c r="K16" s="1307"/>
      <c r="L16" s="1291"/>
      <c r="M16" s="1292"/>
      <c r="N16" s="1293"/>
      <c r="O16" s="136"/>
      <c r="P16" s="134"/>
      <c r="Q16" s="1325" t="s">
        <v>533</v>
      </c>
      <c r="R16" s="1326"/>
      <c r="S16" s="1326"/>
      <c r="T16" s="1306"/>
      <c r="U16" s="1279"/>
      <c r="V16" s="1279"/>
      <c r="W16" s="1279"/>
      <c r="X16" s="1279"/>
      <c r="Y16" s="1279"/>
      <c r="Z16" s="1307"/>
      <c r="AA16" s="1291"/>
      <c r="AB16" s="1292"/>
      <c r="AC16" s="1293"/>
      <c r="AD16" s="136"/>
      <c r="AE16" s="101"/>
      <c r="AF16" s="101"/>
      <c r="AG16" s="101"/>
      <c r="AH16" s="102"/>
    </row>
    <row r="17" spans="1:30" ht="24.75" customHeight="1">
      <c r="A17" s="134"/>
      <c r="B17" s="1300" t="s">
        <v>534</v>
      </c>
      <c r="C17" s="1301"/>
      <c r="D17" s="1301"/>
      <c r="E17" s="1306"/>
      <c r="F17" s="1279"/>
      <c r="G17" s="1279"/>
      <c r="H17" s="1279"/>
      <c r="I17" s="1279"/>
      <c r="J17" s="1279"/>
      <c r="K17" s="1307"/>
      <c r="L17" s="1291"/>
      <c r="M17" s="1292"/>
      <c r="N17" s="1293"/>
      <c r="O17" s="136"/>
      <c r="P17" s="134"/>
      <c r="Q17" s="1300" t="s">
        <v>534</v>
      </c>
      <c r="R17" s="1301"/>
      <c r="S17" s="1301"/>
      <c r="T17" s="1306"/>
      <c r="U17" s="1279"/>
      <c r="V17" s="1279"/>
      <c r="W17" s="1279"/>
      <c r="X17" s="1279"/>
      <c r="Y17" s="1279"/>
      <c r="Z17" s="1307"/>
      <c r="AA17" s="1291"/>
      <c r="AB17" s="1292"/>
      <c r="AC17" s="1293"/>
      <c r="AD17" s="136"/>
    </row>
    <row r="18" spans="1:30" ht="15" customHeight="1" thickBot="1">
      <c r="A18" s="134"/>
      <c r="B18" s="146"/>
      <c r="C18" s="147"/>
      <c r="D18" s="147"/>
      <c r="E18" s="1308"/>
      <c r="F18" s="1309"/>
      <c r="G18" s="1309"/>
      <c r="H18" s="1309"/>
      <c r="I18" s="1309"/>
      <c r="J18" s="1309"/>
      <c r="K18" s="1310"/>
      <c r="L18" s="1294"/>
      <c r="M18" s="1295"/>
      <c r="N18" s="1296"/>
      <c r="O18" s="136"/>
      <c r="P18" s="134"/>
      <c r="Q18" s="146"/>
      <c r="R18" s="147"/>
      <c r="S18" s="147"/>
      <c r="T18" s="1308"/>
      <c r="U18" s="1309"/>
      <c r="V18" s="1309"/>
      <c r="W18" s="1309"/>
      <c r="X18" s="1309"/>
      <c r="Y18" s="1309"/>
      <c r="Z18" s="1310"/>
      <c r="AA18" s="1294"/>
      <c r="AB18" s="1295"/>
      <c r="AC18" s="1296"/>
      <c r="AD18" s="136"/>
    </row>
    <row r="19" spans="1:30" ht="15" customHeight="1">
      <c r="A19" s="134"/>
      <c r="B19" s="144"/>
      <c r="C19" s="145"/>
      <c r="D19" s="148"/>
      <c r="E19" s="1315"/>
      <c r="F19" s="1316"/>
      <c r="G19" s="1316"/>
      <c r="H19" s="1316"/>
      <c r="I19" s="1316"/>
      <c r="J19" s="1316"/>
      <c r="K19" s="1317"/>
      <c r="L19" s="1288"/>
      <c r="M19" s="1289"/>
      <c r="N19" s="1290"/>
      <c r="O19" s="136"/>
      <c r="P19" s="134"/>
      <c r="Q19" s="144"/>
      <c r="R19" s="145"/>
      <c r="S19" s="148"/>
      <c r="T19" s="1315"/>
      <c r="U19" s="1316"/>
      <c r="V19" s="1316"/>
      <c r="W19" s="1316"/>
      <c r="X19" s="1316"/>
      <c r="Y19" s="1316"/>
      <c r="Z19" s="1317"/>
      <c r="AA19" s="1288"/>
      <c r="AB19" s="1289"/>
      <c r="AC19" s="1290"/>
      <c r="AD19" s="136"/>
    </row>
    <row r="20" spans="1:30" ht="24.75" customHeight="1">
      <c r="A20" s="134"/>
      <c r="B20" s="1297" t="s">
        <v>535</v>
      </c>
      <c r="C20" s="1298"/>
      <c r="D20" s="1299"/>
      <c r="E20" s="1306"/>
      <c r="F20" s="1279"/>
      <c r="G20" s="1279"/>
      <c r="H20" s="1279"/>
      <c r="I20" s="1279"/>
      <c r="J20" s="1279"/>
      <c r="K20" s="1307"/>
      <c r="L20" s="1291"/>
      <c r="M20" s="1292"/>
      <c r="N20" s="1293"/>
      <c r="O20" s="136"/>
      <c r="P20" s="134"/>
      <c r="Q20" s="1297" t="s">
        <v>535</v>
      </c>
      <c r="R20" s="1298"/>
      <c r="S20" s="1299"/>
      <c r="T20" s="1306"/>
      <c r="U20" s="1279"/>
      <c r="V20" s="1279"/>
      <c r="W20" s="1279"/>
      <c r="X20" s="1279"/>
      <c r="Y20" s="1279"/>
      <c r="Z20" s="1307"/>
      <c r="AA20" s="1291"/>
      <c r="AB20" s="1292"/>
      <c r="AC20" s="1293"/>
      <c r="AD20" s="136"/>
    </row>
    <row r="21" spans="1:30" ht="24.75" customHeight="1">
      <c r="A21" s="134"/>
      <c r="B21" s="1300" t="s">
        <v>536</v>
      </c>
      <c r="C21" s="1301"/>
      <c r="D21" s="1302"/>
      <c r="E21" s="1306"/>
      <c r="F21" s="1279"/>
      <c r="G21" s="1279"/>
      <c r="H21" s="1279"/>
      <c r="I21" s="1279"/>
      <c r="J21" s="1279"/>
      <c r="K21" s="1307"/>
      <c r="L21" s="1291"/>
      <c r="M21" s="1292"/>
      <c r="N21" s="1293"/>
      <c r="O21" s="136"/>
      <c r="P21" s="134"/>
      <c r="Q21" s="1300" t="s">
        <v>536</v>
      </c>
      <c r="R21" s="1301"/>
      <c r="S21" s="1302"/>
      <c r="T21" s="1306"/>
      <c r="U21" s="1279"/>
      <c r="V21" s="1279"/>
      <c r="W21" s="1279"/>
      <c r="X21" s="1279"/>
      <c r="Y21" s="1279"/>
      <c r="Z21" s="1307"/>
      <c r="AA21" s="1291"/>
      <c r="AB21" s="1292"/>
      <c r="AC21" s="1293"/>
      <c r="AD21" s="136"/>
    </row>
    <row r="22" spans="1:30" ht="15" customHeight="1" thickBot="1">
      <c r="A22" s="134"/>
      <c r="B22" s="146"/>
      <c r="C22" s="147"/>
      <c r="D22" s="149"/>
      <c r="E22" s="1308"/>
      <c r="F22" s="1309"/>
      <c r="G22" s="1309"/>
      <c r="H22" s="1309"/>
      <c r="I22" s="1309"/>
      <c r="J22" s="1309"/>
      <c r="K22" s="1310"/>
      <c r="L22" s="1294"/>
      <c r="M22" s="1295"/>
      <c r="N22" s="1296"/>
      <c r="O22" s="136"/>
      <c r="P22" s="134"/>
      <c r="Q22" s="146"/>
      <c r="R22" s="147"/>
      <c r="S22" s="149"/>
      <c r="T22" s="1308"/>
      <c r="U22" s="1309"/>
      <c r="V22" s="1309"/>
      <c r="W22" s="1309"/>
      <c r="X22" s="1309"/>
      <c r="Y22" s="1309"/>
      <c r="Z22" s="1310"/>
      <c r="AA22" s="1294"/>
      <c r="AB22" s="1295"/>
      <c r="AC22" s="1296"/>
      <c r="AD22" s="136"/>
    </row>
    <row r="23" spans="1:30" ht="9.75" customHeight="1">
      <c r="A23" s="143"/>
      <c r="B23" s="140"/>
      <c r="C23" s="140"/>
      <c r="D23" s="140"/>
      <c r="E23" s="140"/>
      <c r="F23" s="140"/>
      <c r="G23" s="140"/>
      <c r="H23" s="140"/>
      <c r="I23" s="140"/>
      <c r="J23" s="140"/>
      <c r="K23" s="140"/>
      <c r="L23" s="140"/>
      <c r="M23" s="140"/>
      <c r="N23" s="140"/>
      <c r="O23" s="136"/>
      <c r="P23" s="143"/>
      <c r="Q23" s="140"/>
      <c r="R23" s="140"/>
      <c r="S23" s="140"/>
      <c r="T23" s="140"/>
      <c r="U23" s="140"/>
      <c r="V23" s="140"/>
      <c r="W23" s="140"/>
      <c r="X23" s="140"/>
      <c r="Y23" s="140"/>
      <c r="Z23" s="140"/>
      <c r="AA23" s="140"/>
      <c r="AB23" s="140"/>
      <c r="AC23" s="140"/>
      <c r="AD23" s="136"/>
    </row>
    <row r="24" spans="1:30" ht="19.5" customHeight="1">
      <c r="A24" s="134"/>
      <c r="B24" s="1323" t="s">
        <v>537</v>
      </c>
      <c r="C24" s="1324"/>
      <c r="D24" s="1327" t="s">
        <v>538</v>
      </c>
      <c r="E24" s="1327"/>
      <c r="F24" s="1327" t="s">
        <v>539</v>
      </c>
      <c r="G24" s="1327"/>
      <c r="H24" s="107"/>
      <c r="I24" s="1323" t="s">
        <v>540</v>
      </c>
      <c r="J24" s="1324"/>
      <c r="K24" s="1324"/>
      <c r="L24" s="1324"/>
      <c r="M24" s="1324"/>
      <c r="N24" s="1324"/>
      <c r="O24" s="136"/>
      <c r="P24" s="134"/>
      <c r="Q24" s="1323" t="s">
        <v>537</v>
      </c>
      <c r="R24" s="1324"/>
      <c r="S24" s="1327" t="s">
        <v>538</v>
      </c>
      <c r="T24" s="1327"/>
      <c r="U24" s="1327" t="s">
        <v>539</v>
      </c>
      <c r="V24" s="1327"/>
      <c r="W24" s="107"/>
      <c r="X24" s="1323" t="s">
        <v>540</v>
      </c>
      <c r="Y24" s="1324"/>
      <c r="Z24" s="1324"/>
      <c r="AA24" s="1324"/>
      <c r="AB24" s="1324"/>
      <c r="AC24" s="1324"/>
      <c r="AD24" s="136"/>
    </row>
    <row r="25" spans="1:30" ht="19.5" customHeight="1">
      <c r="A25" s="134"/>
      <c r="B25" s="1320" t="s">
        <v>541</v>
      </c>
      <c r="C25" s="1321"/>
      <c r="D25" s="1322" t="s">
        <v>542</v>
      </c>
      <c r="E25" s="1322"/>
      <c r="F25" s="107"/>
      <c r="G25" s="107"/>
      <c r="H25" s="107"/>
      <c r="I25" s="1345" t="s">
        <v>543</v>
      </c>
      <c r="J25" s="1346"/>
      <c r="K25" s="1346"/>
      <c r="L25" s="1346"/>
      <c r="M25" s="1346"/>
      <c r="N25" s="1346"/>
      <c r="O25" s="136"/>
      <c r="P25" s="134"/>
      <c r="Q25" s="1320" t="s">
        <v>541</v>
      </c>
      <c r="R25" s="1321"/>
      <c r="S25" s="1322" t="s">
        <v>542</v>
      </c>
      <c r="T25" s="1322"/>
      <c r="U25" s="107"/>
      <c r="V25" s="107"/>
      <c r="W25" s="107"/>
      <c r="X25" s="1345" t="s">
        <v>543</v>
      </c>
      <c r="Y25" s="1346"/>
      <c r="Z25" s="1346"/>
      <c r="AA25" s="1346"/>
      <c r="AB25" s="1346"/>
      <c r="AC25" s="1346"/>
      <c r="AD25" s="136"/>
    </row>
    <row r="26" spans="1:30" ht="34.5" customHeight="1" thickBot="1">
      <c r="A26" s="134"/>
      <c r="B26" s="150"/>
      <c r="C26" s="151"/>
      <c r="D26" s="151"/>
      <c r="E26" s="108"/>
      <c r="F26" s="108"/>
      <c r="G26" s="108"/>
      <c r="H26" s="107"/>
      <c r="I26" s="1347"/>
      <c r="J26" s="1348"/>
      <c r="K26" s="1348"/>
      <c r="L26" s="1348"/>
      <c r="M26" s="1348"/>
      <c r="N26" s="1348"/>
      <c r="O26" s="136"/>
      <c r="P26" s="134"/>
      <c r="Q26" s="150"/>
      <c r="R26" s="151"/>
      <c r="S26" s="151"/>
      <c r="T26" s="108"/>
      <c r="U26" s="108"/>
      <c r="V26" s="108"/>
      <c r="W26" s="107"/>
      <c r="X26" s="1347"/>
      <c r="Y26" s="1348"/>
      <c r="Z26" s="1348"/>
      <c r="AA26" s="1348"/>
      <c r="AB26" s="1348"/>
      <c r="AC26" s="1348"/>
      <c r="AD26" s="136"/>
    </row>
    <row r="27" spans="1:30" ht="9.75" customHeight="1" thickTop="1">
      <c r="A27" s="134"/>
      <c r="B27" s="152"/>
      <c r="C27" s="104"/>
      <c r="D27" s="104"/>
      <c r="E27" s="107"/>
      <c r="F27" s="107"/>
      <c r="G27" s="107"/>
      <c r="H27" s="107"/>
      <c r="I27" s="104"/>
      <c r="J27" s="104"/>
      <c r="K27" s="104"/>
      <c r="L27" s="104"/>
      <c r="M27" s="153"/>
      <c r="N27" s="154"/>
      <c r="O27" s="136"/>
      <c r="P27" s="134"/>
      <c r="Q27" s="152"/>
      <c r="R27" s="104"/>
      <c r="S27" s="104"/>
      <c r="T27" s="107"/>
      <c r="U27" s="107"/>
      <c r="V27" s="107"/>
      <c r="W27" s="107"/>
      <c r="X27" s="104"/>
      <c r="Y27" s="104"/>
      <c r="Z27" s="104"/>
      <c r="AA27" s="104"/>
      <c r="AB27" s="153"/>
      <c r="AC27" s="154"/>
      <c r="AD27" s="136"/>
    </row>
    <row r="28" spans="1:30" ht="24.75" customHeight="1">
      <c r="A28" s="134"/>
      <c r="B28" s="1318" t="s">
        <v>544</v>
      </c>
      <c r="C28" s="1319"/>
      <c r="D28" s="1328" t="s">
        <v>545</v>
      </c>
      <c r="E28" s="1328"/>
      <c r="F28" s="107"/>
      <c r="G28" s="107"/>
      <c r="H28" s="107"/>
      <c r="I28" s="1318" t="s">
        <v>546</v>
      </c>
      <c r="J28" s="1319"/>
      <c r="K28" s="1328" t="s">
        <v>547</v>
      </c>
      <c r="L28" s="1328"/>
      <c r="M28" s="107"/>
      <c r="N28" s="107"/>
      <c r="O28" s="136"/>
      <c r="P28" s="134"/>
      <c r="Q28" s="1318" t="s">
        <v>548</v>
      </c>
      <c r="R28" s="1319"/>
      <c r="S28" s="1328" t="s">
        <v>545</v>
      </c>
      <c r="T28" s="1328"/>
      <c r="U28" s="107"/>
      <c r="V28" s="107"/>
      <c r="W28" s="107"/>
      <c r="X28" s="1318" t="s">
        <v>546</v>
      </c>
      <c r="Y28" s="1319"/>
      <c r="Z28" s="1328" t="s">
        <v>547</v>
      </c>
      <c r="AA28" s="1328"/>
      <c r="AB28" s="107"/>
      <c r="AC28" s="107"/>
      <c r="AD28" s="136"/>
    </row>
    <row r="29" spans="1:30" ht="24.75" customHeight="1">
      <c r="A29" s="134"/>
      <c r="B29" s="141"/>
      <c r="C29" s="138"/>
      <c r="D29" s="138"/>
      <c r="E29" s="103"/>
      <c r="F29" s="103"/>
      <c r="G29" s="103"/>
      <c r="H29" s="103"/>
      <c r="I29" s="1273" t="s">
        <v>939</v>
      </c>
      <c r="J29" s="1274"/>
      <c r="K29" s="1274"/>
      <c r="L29" s="1274"/>
      <c r="M29" s="1274"/>
      <c r="N29" s="1274"/>
      <c r="O29" s="136"/>
      <c r="P29" s="134"/>
      <c r="Q29" s="141"/>
      <c r="R29" s="138"/>
      <c r="S29" s="138"/>
      <c r="T29" s="103"/>
      <c r="U29" s="103"/>
      <c r="V29" s="103"/>
      <c r="W29" s="103"/>
      <c r="X29" s="1273" t="s">
        <v>939</v>
      </c>
      <c r="Y29" s="1274"/>
      <c r="Z29" s="1274"/>
      <c r="AA29" s="1274"/>
      <c r="AB29" s="1274"/>
      <c r="AC29" s="1274"/>
      <c r="AD29" s="136"/>
    </row>
    <row r="30" spans="1:30" ht="24.75" customHeight="1" thickBot="1">
      <c r="A30" s="134"/>
      <c r="B30" s="142"/>
      <c r="C30" s="155"/>
      <c r="D30" s="155"/>
      <c r="E30" s="106"/>
      <c r="F30" s="106"/>
      <c r="G30" s="106"/>
      <c r="H30" s="103"/>
      <c r="I30" s="1275"/>
      <c r="J30" s="1276"/>
      <c r="K30" s="1276"/>
      <c r="L30" s="1276"/>
      <c r="M30" s="1276"/>
      <c r="N30" s="1276"/>
      <c r="O30" s="136"/>
      <c r="P30" s="134"/>
      <c r="Q30" s="142"/>
      <c r="R30" s="155"/>
      <c r="S30" s="155"/>
      <c r="T30" s="106"/>
      <c r="U30" s="106"/>
      <c r="V30" s="106"/>
      <c r="W30" s="103"/>
      <c r="X30" s="1275"/>
      <c r="Y30" s="1276"/>
      <c r="Z30" s="1276"/>
      <c r="AA30" s="1276"/>
      <c r="AB30" s="1276"/>
      <c r="AC30" s="1276"/>
      <c r="AD30" s="136"/>
    </row>
    <row r="31" spans="1:30" ht="24.75" customHeight="1" thickTop="1">
      <c r="A31" s="143"/>
      <c r="B31" s="1350" t="s">
        <v>853</v>
      </c>
      <c r="C31" s="1350"/>
      <c r="D31" s="1350"/>
      <c r="E31" s="1350"/>
      <c r="F31" s="1350"/>
      <c r="G31" s="1350"/>
      <c r="H31" s="1350"/>
      <c r="I31" s="1350"/>
      <c r="J31" s="1350"/>
      <c r="K31" s="1350"/>
      <c r="L31" s="1350"/>
      <c r="M31" s="1350"/>
      <c r="N31" s="1350"/>
      <c r="O31" s="156"/>
      <c r="P31" s="143"/>
      <c r="Q31" s="1350" t="s">
        <v>853</v>
      </c>
      <c r="R31" s="1350"/>
      <c r="S31" s="1350"/>
      <c r="T31" s="1350"/>
      <c r="U31" s="1350"/>
      <c r="V31" s="1350"/>
      <c r="W31" s="1350"/>
      <c r="X31" s="1350"/>
      <c r="Y31" s="1350"/>
      <c r="Z31" s="1350"/>
      <c r="AA31" s="1350"/>
      <c r="AB31" s="1350"/>
      <c r="AC31" s="1350"/>
      <c r="AD31" s="156"/>
    </row>
    <row r="32" spans="1:30" ht="30" customHeight="1">
      <c r="A32" s="157"/>
      <c r="B32" s="158"/>
      <c r="C32" s="158"/>
      <c r="D32" s="158"/>
      <c r="E32" s="158"/>
      <c r="F32" s="158"/>
      <c r="G32" s="158"/>
      <c r="H32" s="158"/>
      <c r="I32" s="159"/>
      <c r="J32" s="159"/>
      <c r="K32" s="159"/>
      <c r="L32" s="159"/>
      <c r="M32" s="159"/>
      <c r="N32" s="159"/>
      <c r="O32" s="160"/>
      <c r="P32" s="157"/>
      <c r="Q32" s="158"/>
      <c r="R32" s="158"/>
      <c r="S32" s="158"/>
      <c r="T32" s="158"/>
      <c r="U32" s="158"/>
      <c r="V32" s="158"/>
      <c r="W32" s="158"/>
      <c r="X32" s="159"/>
      <c r="Y32" s="159"/>
      <c r="Z32" s="159"/>
      <c r="AA32" s="159"/>
      <c r="AB32" s="159"/>
      <c r="AC32" s="159"/>
      <c r="AD32" s="160"/>
    </row>
    <row r="33" spans="1:30" ht="30" customHeight="1">
      <c r="A33" s="130"/>
      <c r="B33" s="131"/>
      <c r="C33" s="131"/>
      <c r="D33" s="131"/>
      <c r="E33" s="131"/>
      <c r="F33" s="131"/>
      <c r="G33" s="131"/>
      <c r="H33" s="131"/>
      <c r="I33" s="131"/>
      <c r="J33" s="131"/>
      <c r="K33" s="131"/>
      <c r="L33" s="131"/>
      <c r="M33" s="131"/>
      <c r="N33" s="132"/>
      <c r="O33" s="133"/>
      <c r="P33" s="130"/>
      <c r="Q33" s="131"/>
      <c r="R33" s="131"/>
      <c r="S33" s="131"/>
      <c r="T33" s="131"/>
      <c r="U33" s="131"/>
      <c r="V33" s="131"/>
      <c r="W33" s="131"/>
      <c r="X33" s="131"/>
      <c r="Y33" s="131"/>
      <c r="Z33" s="131"/>
      <c r="AA33" s="131"/>
      <c r="AB33" s="131"/>
      <c r="AC33" s="132"/>
      <c r="AD33" s="133"/>
    </row>
    <row r="34" spans="1:30" ht="27" customHeight="1">
      <c r="A34" s="134"/>
      <c r="B34" s="135"/>
      <c r="C34" s="135"/>
      <c r="D34" s="1277" t="s">
        <v>549</v>
      </c>
      <c r="E34" s="1277"/>
      <c r="F34" s="1277"/>
      <c r="G34" s="1277"/>
      <c r="H34" s="1277"/>
      <c r="I34" s="1277"/>
      <c r="J34" s="1277"/>
      <c r="K34" s="1277"/>
      <c r="L34" s="1277"/>
      <c r="M34" s="135"/>
      <c r="N34" s="135"/>
      <c r="O34" s="136"/>
      <c r="P34" s="134"/>
      <c r="Q34" s="135"/>
      <c r="R34" s="135"/>
      <c r="S34" s="1277" t="s">
        <v>549</v>
      </c>
      <c r="T34" s="1277"/>
      <c r="U34" s="1277"/>
      <c r="V34" s="1277"/>
      <c r="W34" s="1277"/>
      <c r="X34" s="1277"/>
      <c r="Y34" s="1277"/>
      <c r="Z34" s="1277"/>
      <c r="AA34" s="1277"/>
      <c r="AB34" s="135"/>
      <c r="AC34" s="135"/>
      <c r="AD34" s="136"/>
    </row>
    <row r="35" spans="1:30" ht="27" customHeight="1">
      <c r="A35" s="134"/>
      <c r="B35" s="137"/>
      <c r="C35" s="138"/>
      <c r="D35" s="1278" t="s">
        <v>524</v>
      </c>
      <c r="E35" s="1278"/>
      <c r="F35" s="1278"/>
      <c r="G35" s="1278"/>
      <c r="H35" s="1278"/>
      <c r="I35" s="1278"/>
      <c r="J35" s="1278"/>
      <c r="K35" s="1278"/>
      <c r="L35" s="1278"/>
      <c r="M35" s="139"/>
      <c r="N35" s="140"/>
      <c r="O35" s="136"/>
      <c r="P35" s="134"/>
      <c r="Q35" s="137"/>
      <c r="R35" s="138"/>
      <c r="S35" s="1278" t="s">
        <v>524</v>
      </c>
      <c r="T35" s="1278"/>
      <c r="U35" s="1278"/>
      <c r="V35" s="1278"/>
      <c r="W35" s="1278"/>
      <c r="X35" s="1278"/>
      <c r="Y35" s="1278"/>
      <c r="Z35" s="1278"/>
      <c r="AA35" s="1278"/>
      <c r="AB35" s="139"/>
      <c r="AC35" s="140"/>
      <c r="AD35" s="136"/>
    </row>
    <row r="36" spans="1:30" ht="24.75" customHeight="1">
      <c r="A36" s="134"/>
      <c r="B36" s="1280"/>
      <c r="C36" s="1281"/>
      <c r="D36" s="1281"/>
      <c r="E36" s="1281"/>
      <c r="F36" s="1281"/>
      <c r="G36" s="135"/>
      <c r="H36" s="103"/>
      <c r="I36" s="135"/>
      <c r="J36" s="1281"/>
      <c r="K36" s="1281"/>
      <c r="L36" s="1281"/>
      <c r="M36" s="1281"/>
      <c r="N36" s="1343"/>
      <c r="O36" s="136"/>
      <c r="P36" s="134"/>
      <c r="Q36" s="1280"/>
      <c r="R36" s="1281"/>
      <c r="S36" s="1281"/>
      <c r="T36" s="1281"/>
      <c r="U36" s="1281"/>
      <c r="V36" s="135"/>
      <c r="W36" s="103"/>
      <c r="X36" s="135"/>
      <c r="Y36" s="1281"/>
      <c r="Z36" s="1281"/>
      <c r="AA36" s="1281"/>
      <c r="AB36" s="1281"/>
      <c r="AC36" s="1343"/>
      <c r="AD36" s="136"/>
    </row>
    <row r="37" spans="1:30" ht="24.75" customHeight="1">
      <c r="A37" s="134"/>
      <c r="B37" s="1280"/>
      <c r="C37" s="1281"/>
      <c r="D37" s="1281"/>
      <c r="E37" s="1281"/>
      <c r="F37" s="1281"/>
      <c r="G37" s="135"/>
      <c r="H37" s="103"/>
      <c r="I37" s="135"/>
      <c r="J37" s="1281"/>
      <c r="K37" s="1281"/>
      <c r="L37" s="1281"/>
      <c r="M37" s="1281"/>
      <c r="N37" s="1343"/>
      <c r="O37" s="136"/>
      <c r="P37" s="134"/>
      <c r="Q37" s="1280"/>
      <c r="R37" s="1281"/>
      <c r="S37" s="1281"/>
      <c r="T37" s="1281"/>
      <c r="U37" s="1281"/>
      <c r="V37" s="135"/>
      <c r="W37" s="103"/>
      <c r="X37" s="135"/>
      <c r="Y37" s="1281"/>
      <c r="Z37" s="1281"/>
      <c r="AA37" s="1281"/>
      <c r="AB37" s="1281"/>
      <c r="AC37" s="1343"/>
      <c r="AD37" s="136"/>
    </row>
    <row r="38" spans="1:30" ht="24.75" customHeight="1" thickBot="1">
      <c r="A38" s="134"/>
      <c r="B38" s="1282"/>
      <c r="C38" s="1283"/>
      <c r="D38" s="1283"/>
      <c r="E38" s="1283"/>
      <c r="F38" s="1283"/>
      <c r="G38" s="1279" t="s">
        <v>525</v>
      </c>
      <c r="H38" s="1279"/>
      <c r="I38" s="1279"/>
      <c r="J38" s="1283"/>
      <c r="K38" s="1283"/>
      <c r="L38" s="1283"/>
      <c r="M38" s="1283"/>
      <c r="N38" s="1344"/>
      <c r="O38" s="136"/>
      <c r="P38" s="134"/>
      <c r="Q38" s="1282"/>
      <c r="R38" s="1283"/>
      <c r="S38" s="1283"/>
      <c r="T38" s="1283"/>
      <c r="U38" s="1283"/>
      <c r="V38" s="1279" t="s">
        <v>525</v>
      </c>
      <c r="W38" s="1279"/>
      <c r="X38" s="1279"/>
      <c r="Y38" s="1283"/>
      <c r="Z38" s="1283"/>
      <c r="AA38" s="1283"/>
      <c r="AB38" s="1283"/>
      <c r="AC38" s="1344"/>
      <c r="AD38" s="136"/>
    </row>
    <row r="39" spans="1:30" ht="15" customHeight="1" thickTop="1">
      <c r="A39" s="134"/>
      <c r="B39" s="137"/>
      <c r="C39" s="138"/>
      <c r="D39" s="138"/>
      <c r="E39" s="103"/>
      <c r="F39" s="103"/>
      <c r="G39" s="1287" t="s">
        <v>526</v>
      </c>
      <c r="H39" s="1287"/>
      <c r="I39" s="1287"/>
      <c r="J39" s="104"/>
      <c r="K39" s="104"/>
      <c r="L39" s="105"/>
      <c r="M39" s="139"/>
      <c r="N39" s="140"/>
      <c r="O39" s="136"/>
      <c r="P39" s="134"/>
      <c r="Q39" s="137"/>
      <c r="R39" s="138"/>
      <c r="S39" s="138"/>
      <c r="T39" s="103"/>
      <c r="U39" s="103"/>
      <c r="V39" s="1287" t="s">
        <v>526</v>
      </c>
      <c r="W39" s="1287"/>
      <c r="X39" s="1287"/>
      <c r="Y39" s="104"/>
      <c r="Z39" s="104"/>
      <c r="AA39" s="105"/>
      <c r="AB39" s="139"/>
      <c r="AC39" s="140"/>
      <c r="AD39" s="136"/>
    </row>
    <row r="40" spans="1:30" ht="15" customHeight="1">
      <c r="A40" s="134"/>
      <c r="B40" s="1284" t="s">
        <v>527</v>
      </c>
      <c r="C40" s="1285"/>
      <c r="D40" s="1285"/>
      <c r="E40" s="1285"/>
      <c r="F40" s="1285"/>
      <c r="G40" s="1286"/>
      <c r="H40" s="103"/>
      <c r="I40" s="1284" t="s">
        <v>528</v>
      </c>
      <c r="J40" s="1285"/>
      <c r="K40" s="1285"/>
      <c r="L40" s="1285"/>
      <c r="M40" s="1285"/>
      <c r="N40" s="1286"/>
      <c r="O40" s="136"/>
      <c r="P40" s="134"/>
      <c r="Q40" s="1284" t="s">
        <v>527</v>
      </c>
      <c r="R40" s="1285"/>
      <c r="S40" s="1285"/>
      <c r="T40" s="1285"/>
      <c r="U40" s="1285"/>
      <c r="V40" s="1286"/>
      <c r="W40" s="103"/>
      <c r="X40" s="1284" t="s">
        <v>528</v>
      </c>
      <c r="Y40" s="1285"/>
      <c r="Z40" s="1285"/>
      <c r="AA40" s="1285"/>
      <c r="AB40" s="1285"/>
      <c r="AC40" s="1286"/>
      <c r="AD40" s="136"/>
    </row>
    <row r="41" spans="1:30" ht="15" customHeight="1">
      <c r="A41" s="134"/>
      <c r="B41" s="1284" t="s">
        <v>529</v>
      </c>
      <c r="C41" s="1285"/>
      <c r="D41" s="1285"/>
      <c r="E41" s="1285"/>
      <c r="F41" s="1285"/>
      <c r="G41" s="1286"/>
      <c r="H41" s="103"/>
      <c r="I41" s="1284" t="s">
        <v>530</v>
      </c>
      <c r="J41" s="1285"/>
      <c r="K41" s="1285"/>
      <c r="L41" s="1285"/>
      <c r="M41" s="1285"/>
      <c r="N41" s="1286"/>
      <c r="O41" s="136"/>
      <c r="P41" s="134"/>
      <c r="Q41" s="1284" t="s">
        <v>529</v>
      </c>
      <c r="R41" s="1285"/>
      <c r="S41" s="1285"/>
      <c r="T41" s="1285"/>
      <c r="U41" s="1285"/>
      <c r="V41" s="1286"/>
      <c r="W41" s="103"/>
      <c r="X41" s="1284" t="s">
        <v>530</v>
      </c>
      <c r="Y41" s="1285"/>
      <c r="Z41" s="1285"/>
      <c r="AA41" s="1285"/>
      <c r="AB41" s="1285"/>
      <c r="AC41" s="1286"/>
      <c r="AD41" s="136"/>
    </row>
    <row r="42" spans="1:30" ht="39.75" customHeight="1" thickBot="1">
      <c r="A42" s="134"/>
      <c r="B42" s="1303"/>
      <c r="C42" s="1304"/>
      <c r="D42" s="1304"/>
      <c r="E42" s="1304"/>
      <c r="F42" s="1304"/>
      <c r="G42" s="1305"/>
      <c r="H42" s="103"/>
      <c r="I42" s="1332"/>
      <c r="J42" s="1333"/>
      <c r="K42" s="1333"/>
      <c r="L42" s="1333"/>
      <c r="M42" s="1333"/>
      <c r="N42" s="1334"/>
      <c r="O42" s="136"/>
      <c r="P42" s="134"/>
      <c r="Q42" s="1303"/>
      <c r="R42" s="1304"/>
      <c r="S42" s="1304"/>
      <c r="T42" s="1304"/>
      <c r="U42" s="1304"/>
      <c r="V42" s="1305"/>
      <c r="W42" s="103"/>
      <c r="X42" s="1332"/>
      <c r="Y42" s="1333"/>
      <c r="Z42" s="1333"/>
      <c r="AA42" s="1333"/>
      <c r="AB42" s="1333"/>
      <c r="AC42" s="1334"/>
      <c r="AD42" s="136"/>
    </row>
    <row r="43" spans="1:30" ht="15" customHeight="1" thickTop="1">
      <c r="A43" s="143"/>
      <c r="B43" s="140"/>
      <c r="C43" s="140"/>
      <c r="D43" s="140"/>
      <c r="E43" s="140"/>
      <c r="F43" s="140"/>
      <c r="G43" s="140"/>
      <c r="H43" s="140"/>
      <c r="I43" s="140"/>
      <c r="J43" s="140"/>
      <c r="K43" s="140"/>
      <c r="L43" s="140"/>
      <c r="M43" s="140"/>
      <c r="N43" s="140"/>
      <c r="O43" s="136"/>
      <c r="P43" s="143"/>
      <c r="Q43" s="140"/>
      <c r="R43" s="140"/>
      <c r="S43" s="140"/>
      <c r="T43" s="140"/>
      <c r="U43" s="140"/>
      <c r="V43" s="140"/>
      <c r="W43" s="140"/>
      <c r="X43" s="140"/>
      <c r="Y43" s="140"/>
      <c r="Z43" s="140"/>
      <c r="AA43" s="140"/>
      <c r="AB43" s="140"/>
      <c r="AC43" s="140"/>
      <c r="AD43" s="136"/>
    </row>
    <row r="44" spans="1:30" ht="15" customHeight="1">
      <c r="A44" s="134"/>
      <c r="B44" s="137"/>
      <c r="C44" s="138"/>
      <c r="D44" s="138"/>
      <c r="E44" s="1306" t="s">
        <v>531</v>
      </c>
      <c r="F44" s="1279"/>
      <c r="G44" s="1279"/>
      <c r="H44" s="1279"/>
      <c r="I44" s="1279"/>
      <c r="J44" s="1279"/>
      <c r="K44" s="1307"/>
      <c r="L44" s="1311" t="s">
        <v>532</v>
      </c>
      <c r="M44" s="1312"/>
      <c r="N44" s="1312"/>
      <c r="O44" s="136"/>
      <c r="P44" s="134"/>
      <c r="Q44" s="137"/>
      <c r="R44" s="138"/>
      <c r="S44" s="138"/>
      <c r="T44" s="1306" t="s">
        <v>531</v>
      </c>
      <c r="U44" s="1279"/>
      <c r="V44" s="1279"/>
      <c r="W44" s="1279"/>
      <c r="X44" s="1279"/>
      <c r="Y44" s="1279"/>
      <c r="Z44" s="1307"/>
      <c r="AA44" s="1311" t="s">
        <v>532</v>
      </c>
      <c r="AB44" s="1312"/>
      <c r="AC44" s="1312"/>
      <c r="AD44" s="136"/>
    </row>
    <row r="45" spans="1:30" ht="15" customHeight="1" thickBot="1">
      <c r="A45" s="134"/>
      <c r="B45" s="137"/>
      <c r="C45" s="138"/>
      <c r="D45" s="138"/>
      <c r="E45" s="1308"/>
      <c r="F45" s="1309"/>
      <c r="G45" s="1309"/>
      <c r="H45" s="1309"/>
      <c r="I45" s="1309"/>
      <c r="J45" s="1309"/>
      <c r="K45" s="1310"/>
      <c r="L45" s="1313" t="s">
        <v>54</v>
      </c>
      <c r="M45" s="1314"/>
      <c r="N45" s="1314"/>
      <c r="O45" s="136"/>
      <c r="P45" s="134"/>
      <c r="Q45" s="137"/>
      <c r="R45" s="138"/>
      <c r="S45" s="138"/>
      <c r="T45" s="1308"/>
      <c r="U45" s="1309"/>
      <c r="V45" s="1309"/>
      <c r="W45" s="1309"/>
      <c r="X45" s="1309"/>
      <c r="Y45" s="1309"/>
      <c r="Z45" s="1310"/>
      <c r="AA45" s="1313" t="s">
        <v>54</v>
      </c>
      <c r="AB45" s="1314"/>
      <c r="AC45" s="1314"/>
      <c r="AD45" s="136"/>
    </row>
    <row r="46" spans="1:30" ht="15" customHeight="1">
      <c r="A46" s="134"/>
      <c r="B46" s="144"/>
      <c r="C46" s="145"/>
      <c r="D46" s="145"/>
      <c r="E46" s="1315"/>
      <c r="F46" s="1316"/>
      <c r="G46" s="1316"/>
      <c r="H46" s="1316"/>
      <c r="I46" s="1316"/>
      <c r="J46" s="1316"/>
      <c r="K46" s="1317"/>
      <c r="L46" s="1288"/>
      <c r="M46" s="1289"/>
      <c r="N46" s="1290"/>
      <c r="O46" s="136"/>
      <c r="P46" s="134"/>
      <c r="Q46" s="144"/>
      <c r="R46" s="145"/>
      <c r="S46" s="145"/>
      <c r="T46" s="1315"/>
      <c r="U46" s="1316"/>
      <c r="V46" s="1316"/>
      <c r="W46" s="1316"/>
      <c r="X46" s="1316"/>
      <c r="Y46" s="1316"/>
      <c r="Z46" s="1317"/>
      <c r="AA46" s="1288"/>
      <c r="AB46" s="1289"/>
      <c r="AC46" s="1290"/>
      <c r="AD46" s="136"/>
    </row>
    <row r="47" spans="1:30" ht="24.75" customHeight="1">
      <c r="A47" s="134"/>
      <c r="B47" s="1325" t="s">
        <v>550</v>
      </c>
      <c r="C47" s="1326"/>
      <c r="D47" s="1326"/>
      <c r="E47" s="1306"/>
      <c r="F47" s="1279"/>
      <c r="G47" s="1279"/>
      <c r="H47" s="1279"/>
      <c r="I47" s="1279"/>
      <c r="J47" s="1279"/>
      <c r="K47" s="1307"/>
      <c r="L47" s="1291"/>
      <c r="M47" s="1292"/>
      <c r="N47" s="1293"/>
      <c r="O47" s="136"/>
      <c r="P47" s="134"/>
      <c r="Q47" s="1325" t="s">
        <v>550</v>
      </c>
      <c r="R47" s="1326"/>
      <c r="S47" s="1326"/>
      <c r="T47" s="1306"/>
      <c r="U47" s="1279"/>
      <c r="V47" s="1279"/>
      <c r="W47" s="1279"/>
      <c r="X47" s="1279"/>
      <c r="Y47" s="1279"/>
      <c r="Z47" s="1307"/>
      <c r="AA47" s="1291"/>
      <c r="AB47" s="1292"/>
      <c r="AC47" s="1293"/>
      <c r="AD47" s="136"/>
    </row>
    <row r="48" spans="1:30" ht="24.75" customHeight="1">
      <c r="A48" s="134"/>
      <c r="B48" s="1300" t="s">
        <v>534</v>
      </c>
      <c r="C48" s="1301"/>
      <c r="D48" s="1301"/>
      <c r="E48" s="1306"/>
      <c r="F48" s="1279"/>
      <c r="G48" s="1279"/>
      <c r="H48" s="1279"/>
      <c r="I48" s="1279"/>
      <c r="J48" s="1279"/>
      <c r="K48" s="1307"/>
      <c r="L48" s="1291"/>
      <c r="M48" s="1292"/>
      <c r="N48" s="1293"/>
      <c r="O48" s="136"/>
      <c r="P48" s="134"/>
      <c r="Q48" s="1300" t="s">
        <v>534</v>
      </c>
      <c r="R48" s="1301"/>
      <c r="S48" s="1301"/>
      <c r="T48" s="1306"/>
      <c r="U48" s="1279"/>
      <c r="V48" s="1279"/>
      <c r="W48" s="1279"/>
      <c r="X48" s="1279"/>
      <c r="Y48" s="1279"/>
      <c r="Z48" s="1307"/>
      <c r="AA48" s="1291"/>
      <c r="AB48" s="1292"/>
      <c r="AC48" s="1293"/>
      <c r="AD48" s="136"/>
    </row>
    <row r="49" spans="1:30" ht="15" customHeight="1" thickBot="1">
      <c r="A49" s="134"/>
      <c r="B49" s="146"/>
      <c r="C49" s="147"/>
      <c r="D49" s="147"/>
      <c r="E49" s="1308"/>
      <c r="F49" s="1309"/>
      <c r="G49" s="1309"/>
      <c r="H49" s="1309"/>
      <c r="I49" s="1309"/>
      <c r="J49" s="1309"/>
      <c r="K49" s="1310"/>
      <c r="L49" s="1294"/>
      <c r="M49" s="1295"/>
      <c r="N49" s="1296"/>
      <c r="O49" s="136"/>
      <c r="P49" s="134"/>
      <c r="Q49" s="146"/>
      <c r="R49" s="147"/>
      <c r="S49" s="147"/>
      <c r="T49" s="1308"/>
      <c r="U49" s="1309"/>
      <c r="V49" s="1309"/>
      <c r="W49" s="1309"/>
      <c r="X49" s="1309"/>
      <c r="Y49" s="1309"/>
      <c r="Z49" s="1310"/>
      <c r="AA49" s="1294"/>
      <c r="AB49" s="1295"/>
      <c r="AC49" s="1296"/>
      <c r="AD49" s="136"/>
    </row>
    <row r="50" spans="1:30" ht="15" customHeight="1">
      <c r="A50" s="134"/>
      <c r="B50" s="144"/>
      <c r="C50" s="145"/>
      <c r="D50" s="148"/>
      <c r="E50" s="1315"/>
      <c r="F50" s="1316"/>
      <c r="G50" s="1316"/>
      <c r="H50" s="1316"/>
      <c r="I50" s="1316"/>
      <c r="J50" s="1316"/>
      <c r="K50" s="1317"/>
      <c r="L50" s="1288"/>
      <c r="M50" s="1289"/>
      <c r="N50" s="1290"/>
      <c r="O50" s="136"/>
      <c r="P50" s="134"/>
      <c r="Q50" s="144"/>
      <c r="R50" s="145"/>
      <c r="S50" s="148"/>
      <c r="T50" s="1315"/>
      <c r="U50" s="1316"/>
      <c r="V50" s="1316"/>
      <c r="W50" s="1316"/>
      <c r="X50" s="1316"/>
      <c r="Y50" s="1316"/>
      <c r="Z50" s="1317"/>
      <c r="AA50" s="1288"/>
      <c r="AB50" s="1289"/>
      <c r="AC50" s="1290"/>
      <c r="AD50" s="136"/>
    </row>
    <row r="51" spans="1:30" ht="24.75" customHeight="1">
      <c r="A51" s="134"/>
      <c r="B51" s="1297" t="s">
        <v>551</v>
      </c>
      <c r="C51" s="1298"/>
      <c r="D51" s="1299"/>
      <c r="E51" s="1306"/>
      <c r="F51" s="1279"/>
      <c r="G51" s="1279"/>
      <c r="H51" s="1279"/>
      <c r="I51" s="1279"/>
      <c r="J51" s="1279"/>
      <c r="K51" s="1307"/>
      <c r="L51" s="1291"/>
      <c r="M51" s="1292"/>
      <c r="N51" s="1293"/>
      <c r="O51" s="136"/>
      <c r="P51" s="134"/>
      <c r="Q51" s="1297" t="s">
        <v>551</v>
      </c>
      <c r="R51" s="1298"/>
      <c r="S51" s="1299"/>
      <c r="T51" s="1306"/>
      <c r="U51" s="1279"/>
      <c r="V51" s="1279"/>
      <c r="W51" s="1279"/>
      <c r="X51" s="1279"/>
      <c r="Y51" s="1279"/>
      <c r="Z51" s="1307"/>
      <c r="AA51" s="1291"/>
      <c r="AB51" s="1292"/>
      <c r="AC51" s="1293"/>
      <c r="AD51" s="136"/>
    </row>
    <row r="52" spans="1:30" ht="24.75" customHeight="1">
      <c r="A52" s="134"/>
      <c r="B52" s="1300" t="s">
        <v>536</v>
      </c>
      <c r="C52" s="1301"/>
      <c r="D52" s="1302"/>
      <c r="E52" s="1306"/>
      <c r="F52" s="1279"/>
      <c r="G52" s="1279"/>
      <c r="H52" s="1279"/>
      <c r="I52" s="1279"/>
      <c r="J52" s="1279"/>
      <c r="K52" s="1307"/>
      <c r="L52" s="1291"/>
      <c r="M52" s="1292"/>
      <c r="N52" s="1293"/>
      <c r="O52" s="136"/>
      <c r="P52" s="134"/>
      <c r="Q52" s="1300" t="s">
        <v>536</v>
      </c>
      <c r="R52" s="1301"/>
      <c r="S52" s="1302"/>
      <c r="T52" s="1306"/>
      <c r="U52" s="1279"/>
      <c r="V52" s="1279"/>
      <c r="W52" s="1279"/>
      <c r="X52" s="1279"/>
      <c r="Y52" s="1279"/>
      <c r="Z52" s="1307"/>
      <c r="AA52" s="1291"/>
      <c r="AB52" s="1292"/>
      <c r="AC52" s="1293"/>
      <c r="AD52" s="136"/>
    </row>
    <row r="53" spans="1:30" ht="15" customHeight="1" thickBot="1">
      <c r="A53" s="134"/>
      <c r="B53" s="146"/>
      <c r="C53" s="147"/>
      <c r="D53" s="149"/>
      <c r="E53" s="1308"/>
      <c r="F53" s="1309"/>
      <c r="G53" s="1309"/>
      <c r="H53" s="1309"/>
      <c r="I53" s="1309"/>
      <c r="J53" s="1309"/>
      <c r="K53" s="1310"/>
      <c r="L53" s="1294"/>
      <c r="M53" s="1295"/>
      <c r="N53" s="1296"/>
      <c r="O53" s="136"/>
      <c r="P53" s="134"/>
      <c r="Q53" s="146"/>
      <c r="R53" s="147"/>
      <c r="S53" s="149"/>
      <c r="T53" s="1308"/>
      <c r="U53" s="1309"/>
      <c r="V53" s="1309"/>
      <c r="W53" s="1309"/>
      <c r="X53" s="1309"/>
      <c r="Y53" s="1309"/>
      <c r="Z53" s="1310"/>
      <c r="AA53" s="1294"/>
      <c r="AB53" s="1295"/>
      <c r="AC53" s="1296"/>
      <c r="AD53" s="136"/>
    </row>
    <row r="54" spans="1:30" ht="9.75" customHeight="1">
      <c r="A54" s="143"/>
      <c r="B54" s="140"/>
      <c r="C54" s="140"/>
      <c r="D54" s="140"/>
      <c r="E54" s="140"/>
      <c r="F54" s="140"/>
      <c r="G54" s="140"/>
      <c r="H54" s="140"/>
      <c r="I54" s="140"/>
      <c r="J54" s="140"/>
      <c r="K54" s="140"/>
      <c r="L54" s="140"/>
      <c r="M54" s="140"/>
      <c r="N54" s="140"/>
      <c r="O54" s="136"/>
      <c r="P54" s="143"/>
      <c r="Q54" s="140"/>
      <c r="R54" s="140"/>
      <c r="S54" s="140"/>
      <c r="T54" s="140"/>
      <c r="U54" s="140"/>
      <c r="V54" s="140"/>
      <c r="W54" s="140"/>
      <c r="X54" s="140"/>
      <c r="Y54" s="140"/>
      <c r="Z54" s="140"/>
      <c r="AA54" s="140"/>
      <c r="AB54" s="140"/>
      <c r="AC54" s="140"/>
      <c r="AD54" s="136"/>
    </row>
    <row r="55" spans="1:30" ht="19.5" customHeight="1">
      <c r="A55" s="134"/>
      <c r="B55" s="1323" t="s">
        <v>537</v>
      </c>
      <c r="C55" s="1324"/>
      <c r="D55" s="1327" t="s">
        <v>538</v>
      </c>
      <c r="E55" s="1327"/>
      <c r="F55" s="1327" t="s">
        <v>539</v>
      </c>
      <c r="G55" s="1327"/>
      <c r="H55" s="107"/>
      <c r="I55" s="1323" t="s">
        <v>540</v>
      </c>
      <c r="J55" s="1324"/>
      <c r="K55" s="1324"/>
      <c r="L55" s="1324"/>
      <c r="M55" s="1324"/>
      <c r="N55" s="1324"/>
      <c r="O55" s="136"/>
      <c r="P55" s="134"/>
      <c r="Q55" s="1323" t="s">
        <v>537</v>
      </c>
      <c r="R55" s="1324"/>
      <c r="S55" s="1327" t="s">
        <v>538</v>
      </c>
      <c r="T55" s="1327"/>
      <c r="U55" s="1327" t="s">
        <v>539</v>
      </c>
      <c r="V55" s="1327"/>
      <c r="W55" s="107"/>
      <c r="X55" s="1323" t="s">
        <v>540</v>
      </c>
      <c r="Y55" s="1324"/>
      <c r="Z55" s="1324"/>
      <c r="AA55" s="1324"/>
      <c r="AB55" s="1324"/>
      <c r="AC55" s="1324"/>
      <c r="AD55" s="136"/>
    </row>
    <row r="56" spans="1:30" ht="19.5" customHeight="1">
      <c r="A56" s="134"/>
      <c r="B56" s="1320" t="s">
        <v>541</v>
      </c>
      <c r="C56" s="1321"/>
      <c r="D56" s="1322" t="s">
        <v>542</v>
      </c>
      <c r="E56" s="1322"/>
      <c r="F56" s="107"/>
      <c r="G56" s="107"/>
      <c r="H56" s="107"/>
      <c r="I56" s="1345" t="s">
        <v>543</v>
      </c>
      <c r="J56" s="1346"/>
      <c r="K56" s="1346"/>
      <c r="L56" s="1346"/>
      <c r="M56" s="1346"/>
      <c r="N56" s="1346"/>
      <c r="O56" s="136"/>
      <c r="P56" s="134"/>
      <c r="Q56" s="1320" t="s">
        <v>541</v>
      </c>
      <c r="R56" s="1321"/>
      <c r="S56" s="1322" t="s">
        <v>542</v>
      </c>
      <c r="T56" s="1322"/>
      <c r="U56" s="107"/>
      <c r="V56" s="107"/>
      <c r="W56" s="107"/>
      <c r="X56" s="1345" t="s">
        <v>543</v>
      </c>
      <c r="Y56" s="1346"/>
      <c r="Z56" s="1346"/>
      <c r="AA56" s="1346"/>
      <c r="AB56" s="1346"/>
      <c r="AC56" s="1346"/>
      <c r="AD56" s="136"/>
    </row>
    <row r="57" spans="1:30" ht="34.5" customHeight="1" thickBot="1">
      <c r="A57" s="134"/>
      <c r="B57" s="150"/>
      <c r="C57" s="151"/>
      <c r="D57" s="151"/>
      <c r="E57" s="108"/>
      <c r="F57" s="108"/>
      <c r="G57" s="108"/>
      <c r="H57" s="107"/>
      <c r="I57" s="1347"/>
      <c r="J57" s="1348"/>
      <c r="K57" s="1348"/>
      <c r="L57" s="1348"/>
      <c r="M57" s="1348"/>
      <c r="N57" s="1348"/>
      <c r="O57" s="136"/>
      <c r="P57" s="134"/>
      <c r="Q57" s="150"/>
      <c r="R57" s="151"/>
      <c r="S57" s="151"/>
      <c r="T57" s="108"/>
      <c r="U57" s="108"/>
      <c r="V57" s="108"/>
      <c r="W57" s="107"/>
      <c r="X57" s="1347"/>
      <c r="Y57" s="1348"/>
      <c r="Z57" s="1348"/>
      <c r="AA57" s="1348"/>
      <c r="AB57" s="1348"/>
      <c r="AC57" s="1348"/>
      <c r="AD57" s="136"/>
    </row>
    <row r="58" spans="1:30" ht="9.75" customHeight="1" thickTop="1">
      <c r="A58" s="134"/>
      <c r="B58" s="152"/>
      <c r="C58" s="104"/>
      <c r="D58" s="104"/>
      <c r="E58" s="107"/>
      <c r="F58" s="107"/>
      <c r="G58" s="107"/>
      <c r="H58" s="107"/>
      <c r="I58" s="104"/>
      <c r="J58" s="104"/>
      <c r="K58" s="104"/>
      <c r="L58" s="104"/>
      <c r="M58" s="153"/>
      <c r="N58" s="154"/>
      <c r="O58" s="136"/>
      <c r="P58" s="134"/>
      <c r="Q58" s="152"/>
      <c r="R58" s="104"/>
      <c r="S58" s="104"/>
      <c r="T58" s="107"/>
      <c r="U58" s="107"/>
      <c r="V58" s="107"/>
      <c r="W58" s="107"/>
      <c r="X58" s="104"/>
      <c r="Y58" s="104"/>
      <c r="Z58" s="104"/>
      <c r="AA58" s="104"/>
      <c r="AB58" s="153"/>
      <c r="AC58" s="154"/>
      <c r="AD58" s="136"/>
    </row>
    <row r="59" spans="1:30" ht="24.75" customHeight="1">
      <c r="A59" s="134"/>
      <c r="B59" s="1318" t="s">
        <v>552</v>
      </c>
      <c r="C59" s="1319"/>
      <c r="D59" s="1328" t="s">
        <v>545</v>
      </c>
      <c r="E59" s="1328"/>
      <c r="F59" s="107"/>
      <c r="G59" s="107"/>
      <c r="H59" s="107"/>
      <c r="I59" s="1318" t="s">
        <v>546</v>
      </c>
      <c r="J59" s="1319"/>
      <c r="K59" s="1328" t="s">
        <v>547</v>
      </c>
      <c r="L59" s="1328"/>
      <c r="M59" s="107"/>
      <c r="N59" s="107"/>
      <c r="O59" s="136"/>
      <c r="P59" s="134"/>
      <c r="Q59" s="1318" t="s">
        <v>548</v>
      </c>
      <c r="R59" s="1319"/>
      <c r="S59" s="1328" t="s">
        <v>545</v>
      </c>
      <c r="T59" s="1328"/>
      <c r="U59" s="107"/>
      <c r="V59" s="107"/>
      <c r="W59" s="107"/>
      <c r="X59" s="1318" t="s">
        <v>546</v>
      </c>
      <c r="Y59" s="1319"/>
      <c r="Z59" s="1328" t="s">
        <v>547</v>
      </c>
      <c r="AA59" s="1328"/>
      <c r="AB59" s="107"/>
      <c r="AC59" s="107"/>
      <c r="AD59" s="136"/>
    </row>
    <row r="60" spans="1:30" ht="24.75" customHeight="1">
      <c r="A60" s="134"/>
      <c r="B60" s="141"/>
      <c r="C60" s="138"/>
      <c r="D60" s="138"/>
      <c r="E60" s="103"/>
      <c r="F60" s="103"/>
      <c r="G60" s="103"/>
      <c r="H60" s="103"/>
      <c r="I60" s="1273" t="s">
        <v>939</v>
      </c>
      <c r="J60" s="1274"/>
      <c r="K60" s="1274"/>
      <c r="L60" s="1274"/>
      <c r="M60" s="1274"/>
      <c r="N60" s="1274"/>
      <c r="O60" s="136"/>
      <c r="P60" s="134"/>
      <c r="Q60" s="141"/>
      <c r="R60" s="138"/>
      <c r="S60" s="138"/>
      <c r="T60" s="103"/>
      <c r="U60" s="103"/>
      <c r="V60" s="103"/>
      <c r="W60" s="103"/>
      <c r="X60" s="1273" t="s">
        <v>939</v>
      </c>
      <c r="Y60" s="1274"/>
      <c r="Z60" s="1274"/>
      <c r="AA60" s="1274"/>
      <c r="AB60" s="1274"/>
      <c r="AC60" s="1274"/>
      <c r="AD60" s="136"/>
    </row>
    <row r="61" spans="1:30" ht="24.75" customHeight="1" thickBot="1">
      <c r="A61" s="134"/>
      <c r="B61" s="142"/>
      <c r="C61" s="155"/>
      <c r="D61" s="155"/>
      <c r="E61" s="106"/>
      <c r="F61" s="106"/>
      <c r="G61" s="106"/>
      <c r="H61" s="103"/>
      <c r="I61" s="1275"/>
      <c r="J61" s="1276"/>
      <c r="K61" s="1276"/>
      <c r="L61" s="1276"/>
      <c r="M61" s="1276"/>
      <c r="N61" s="1276"/>
      <c r="O61" s="136"/>
      <c r="P61" s="134"/>
      <c r="Q61" s="142"/>
      <c r="R61" s="155"/>
      <c r="S61" s="155"/>
      <c r="T61" s="106"/>
      <c r="U61" s="106"/>
      <c r="V61" s="106"/>
      <c r="W61" s="103"/>
      <c r="X61" s="1275"/>
      <c r="Y61" s="1276"/>
      <c r="Z61" s="1276"/>
      <c r="AA61" s="1276"/>
      <c r="AB61" s="1276"/>
      <c r="AC61" s="1276"/>
      <c r="AD61" s="136"/>
    </row>
    <row r="62" spans="1:30" ht="24.75" customHeight="1" thickTop="1">
      <c r="A62" s="143"/>
      <c r="B62" s="1350" t="s">
        <v>853</v>
      </c>
      <c r="C62" s="1350"/>
      <c r="D62" s="1350"/>
      <c r="E62" s="1350"/>
      <c r="F62" s="1350"/>
      <c r="G62" s="1350"/>
      <c r="H62" s="1350"/>
      <c r="I62" s="1350"/>
      <c r="J62" s="1350"/>
      <c r="K62" s="1350"/>
      <c r="L62" s="1350"/>
      <c r="M62" s="1350"/>
      <c r="N62" s="1350"/>
      <c r="O62" s="156"/>
      <c r="P62" s="143"/>
      <c r="Q62" s="1350" t="s">
        <v>853</v>
      </c>
      <c r="R62" s="1350"/>
      <c r="S62" s="1350"/>
      <c r="T62" s="1350"/>
      <c r="U62" s="1350"/>
      <c r="V62" s="1350"/>
      <c r="W62" s="1350"/>
      <c r="X62" s="1350"/>
      <c r="Y62" s="1350"/>
      <c r="Z62" s="1350"/>
      <c r="AA62" s="1350"/>
      <c r="AB62" s="1350"/>
      <c r="AC62" s="1350"/>
      <c r="AD62" s="156"/>
    </row>
    <row r="63" spans="1:30" ht="30" customHeight="1">
      <c r="A63" s="157"/>
      <c r="B63" s="158"/>
      <c r="C63" s="158"/>
      <c r="D63" s="158"/>
      <c r="E63" s="158"/>
      <c r="F63" s="158"/>
      <c r="G63" s="158"/>
      <c r="H63" s="158"/>
      <c r="I63" s="159"/>
      <c r="J63" s="159"/>
      <c r="K63" s="159"/>
      <c r="L63" s="159"/>
      <c r="M63" s="159"/>
      <c r="N63" s="159"/>
      <c r="O63" s="160"/>
      <c r="P63" s="157"/>
      <c r="Q63" s="158"/>
      <c r="R63" s="158"/>
      <c r="S63" s="158"/>
      <c r="T63" s="158"/>
      <c r="U63" s="158"/>
      <c r="V63" s="158"/>
      <c r="W63" s="158"/>
      <c r="X63" s="159"/>
      <c r="Y63" s="159"/>
      <c r="Z63" s="159"/>
      <c r="AA63" s="159"/>
      <c r="AB63" s="159"/>
      <c r="AC63" s="159"/>
      <c r="AD63" s="160"/>
    </row>
    <row r="64" spans="28:29" ht="13.5">
      <c r="AB64" s="111"/>
      <c r="AC64" s="111"/>
    </row>
    <row r="65" spans="28:29" ht="13.5">
      <c r="AB65" s="111"/>
      <c r="AC65" s="111"/>
    </row>
    <row r="66" spans="28:29" ht="13.5">
      <c r="AB66" s="111"/>
      <c r="AC66" s="111"/>
    </row>
    <row r="67" spans="28:29" ht="13.5">
      <c r="AB67" s="111"/>
      <c r="AC67" s="111"/>
    </row>
  </sheetData>
  <sheetProtection/>
  <mergeCells count="149">
    <mergeCell ref="Q62:AC62"/>
    <mergeCell ref="T50:Z53"/>
    <mergeCell ref="AA50:AC53"/>
    <mergeCell ref="Q51:S51"/>
    <mergeCell ref="Q52:S52"/>
    <mergeCell ref="X56:AC56"/>
    <mergeCell ref="X57:AC57"/>
    <mergeCell ref="X59:Y59"/>
    <mergeCell ref="Z59:AA59"/>
    <mergeCell ref="U55:V55"/>
    <mergeCell ref="X55:AC55"/>
    <mergeCell ref="Q56:R56"/>
    <mergeCell ref="S56:T56"/>
    <mergeCell ref="Q55:R55"/>
    <mergeCell ref="S55:T55"/>
    <mergeCell ref="B62:N62"/>
    <mergeCell ref="B59:C59"/>
    <mergeCell ref="D59:E59"/>
    <mergeCell ref="I59:J59"/>
    <mergeCell ref="K59:L59"/>
    <mergeCell ref="A1:G1"/>
    <mergeCell ref="X42:AC42"/>
    <mergeCell ref="I42:N42"/>
    <mergeCell ref="B31:N31"/>
    <mergeCell ref="Q31:AC31"/>
    <mergeCell ref="I26:N26"/>
    <mergeCell ref="X26:AC26"/>
    <mergeCell ref="X41:AC41"/>
    <mergeCell ref="X29:AC30"/>
    <mergeCell ref="U24:V24"/>
    <mergeCell ref="Q47:S47"/>
    <mergeCell ref="I57:N57"/>
    <mergeCell ref="V39:X39"/>
    <mergeCell ref="AA44:AC44"/>
    <mergeCell ref="AA45:AC45"/>
    <mergeCell ref="T46:Z49"/>
    <mergeCell ref="AA46:AC49"/>
    <mergeCell ref="T44:Z45"/>
    <mergeCell ref="Q40:V40"/>
    <mergeCell ref="X40:AC40"/>
    <mergeCell ref="Q59:R59"/>
    <mergeCell ref="S59:T59"/>
    <mergeCell ref="Q25:R25"/>
    <mergeCell ref="S25:T25"/>
    <mergeCell ref="I25:N25"/>
    <mergeCell ref="F55:G55"/>
    <mergeCell ref="I55:N55"/>
    <mergeCell ref="S34:AA34"/>
    <mergeCell ref="S35:AA35"/>
    <mergeCell ref="E50:K53"/>
    <mergeCell ref="B56:C56"/>
    <mergeCell ref="D56:E56"/>
    <mergeCell ref="I56:N56"/>
    <mergeCell ref="Q41:V41"/>
    <mergeCell ref="Q48:S48"/>
    <mergeCell ref="Y36:AC38"/>
    <mergeCell ref="V38:X38"/>
    <mergeCell ref="J36:N38"/>
    <mergeCell ref="B55:C55"/>
    <mergeCell ref="D55:E55"/>
    <mergeCell ref="X24:AC24"/>
    <mergeCell ref="T19:Z22"/>
    <mergeCell ref="X28:Y28"/>
    <mergeCell ref="Z28:AA28"/>
    <mergeCell ref="X25:AC25"/>
    <mergeCell ref="T15:Z18"/>
    <mergeCell ref="AA15:AC18"/>
    <mergeCell ref="Q16:S16"/>
    <mergeCell ref="Q17:S17"/>
    <mergeCell ref="AA19:AC22"/>
    <mergeCell ref="Q20:S20"/>
    <mergeCell ref="Q21:S21"/>
    <mergeCell ref="X9:AC9"/>
    <mergeCell ref="Q10:V10"/>
    <mergeCell ref="X10:AC10"/>
    <mergeCell ref="T13:Z14"/>
    <mergeCell ref="AA13:AC13"/>
    <mergeCell ref="AA14:AC14"/>
    <mergeCell ref="Q11:V11"/>
    <mergeCell ref="X11:AC11"/>
    <mergeCell ref="Q9:V9"/>
    <mergeCell ref="S3:AA3"/>
    <mergeCell ref="S4:AA4"/>
    <mergeCell ref="V7:X7"/>
    <mergeCell ref="V8:X8"/>
    <mergeCell ref="Q5:U7"/>
    <mergeCell ref="Y5:AC7"/>
    <mergeCell ref="G8:I8"/>
    <mergeCell ref="G7:I7"/>
    <mergeCell ref="D3:L3"/>
    <mergeCell ref="D4:L4"/>
    <mergeCell ref="B5:F7"/>
    <mergeCell ref="J5:N7"/>
    <mergeCell ref="I24:N24"/>
    <mergeCell ref="L13:N13"/>
    <mergeCell ref="E13:K14"/>
    <mergeCell ref="L14:N14"/>
    <mergeCell ref="B9:G9"/>
    <mergeCell ref="B10:G10"/>
    <mergeCell ref="I9:N9"/>
    <mergeCell ref="I10:N10"/>
    <mergeCell ref="B11:G11"/>
    <mergeCell ref="I11:N11"/>
    <mergeCell ref="L19:N22"/>
    <mergeCell ref="E15:K18"/>
    <mergeCell ref="L15:N18"/>
    <mergeCell ref="F24:G24"/>
    <mergeCell ref="D24:E24"/>
    <mergeCell ref="B20:D20"/>
    <mergeCell ref="B21:D21"/>
    <mergeCell ref="E19:K22"/>
    <mergeCell ref="B16:D16"/>
    <mergeCell ref="B17:D17"/>
    <mergeCell ref="Q24:R24"/>
    <mergeCell ref="S24:T24"/>
    <mergeCell ref="I29:N30"/>
    <mergeCell ref="B42:G42"/>
    <mergeCell ref="D28:E28"/>
    <mergeCell ref="I28:J28"/>
    <mergeCell ref="K28:L28"/>
    <mergeCell ref="Q28:R28"/>
    <mergeCell ref="S28:T28"/>
    <mergeCell ref="B40:G40"/>
    <mergeCell ref="B28:C28"/>
    <mergeCell ref="B25:C25"/>
    <mergeCell ref="D25:E25"/>
    <mergeCell ref="B24:C24"/>
    <mergeCell ref="B47:D47"/>
    <mergeCell ref="B48:D48"/>
    <mergeCell ref="G39:I39"/>
    <mergeCell ref="L50:N53"/>
    <mergeCell ref="B51:D51"/>
    <mergeCell ref="B52:D52"/>
    <mergeCell ref="Q42:V42"/>
    <mergeCell ref="E44:K45"/>
    <mergeCell ref="L44:N44"/>
    <mergeCell ref="L45:N45"/>
    <mergeCell ref="E46:K49"/>
    <mergeCell ref="L46:N49"/>
    <mergeCell ref="I60:N61"/>
    <mergeCell ref="X60:AC61"/>
    <mergeCell ref="D34:L34"/>
    <mergeCell ref="D35:L35"/>
    <mergeCell ref="G38:I38"/>
    <mergeCell ref="Q36:U38"/>
    <mergeCell ref="I40:N40"/>
    <mergeCell ref="B41:G41"/>
    <mergeCell ref="I41:N41"/>
    <mergeCell ref="B36:F38"/>
  </mergeCells>
  <hyperlinks>
    <hyperlink ref="A1" location="目次!A1" display="トップページへ戻る"/>
    <hyperlink ref="A1:G1" location="トップページ!A24" display="トップページへ戻る"/>
  </hyperlinks>
  <printOptions horizontalCentered="1" verticalCentered="1"/>
  <pageMargins left="0.3937007874015748" right="0.3937007874015748" top="0.3937007874015748" bottom="0.3937007874015748" header="0.3937007874015748" footer="0.5511811023622047"/>
  <pageSetup fitToHeight="1" fitToWidth="1" orientation="portrait" paperSize="9" scale="61"/>
  <headerFooter alignWithMargins="0">
    <oddHeader>&amp;L&amp;"HGｺﾞｼｯｸM,ﾒﾃﾞｨｳﾑ"（様式　６）&amp;R&amp;"HGｺﾞｼｯｸM,ﾒﾃﾞｨｳﾑ"【&amp;A】</oddHeader>
  </headerFooter>
  <rowBreaks count="1" manualBreakCount="1">
    <brk id="20" max="29"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エプソンＰＣユーザー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katsuhiko-kubo</dc:creator>
  <cp:keywords/>
  <dc:description/>
  <cp:lastModifiedBy>事務局</cp:lastModifiedBy>
  <cp:lastPrinted>2015-04-23T06:51:44Z</cp:lastPrinted>
  <dcterms:created xsi:type="dcterms:W3CDTF">1999-04-14T07:57:26Z</dcterms:created>
  <dcterms:modified xsi:type="dcterms:W3CDTF">2018-04-09T08:15:59Z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